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formatos SAP 4to trimestre 2023\"/>
    </mc:Choice>
  </mc:AlternateContent>
  <xr:revisionPtr revIDLastSave="0" documentId="8_{99DB6C0D-C8F7-413F-950C-F61384B48E06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<sst xmlns="http://schemas.openxmlformats.org/spreadsheetml/2006/main" count="935" uniqueCount="664">
  <si>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</si>
  <si>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</si>
  <si>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</si>
  <si>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</si>
  <si>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</si>
  <si>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</si>
  <si>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</si>
  <si>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</si>
  <si>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</si>
  <si>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</si>
  <si>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</si>
  <si>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</si>
  <si>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</si>
  <si>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</si>
  <si>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</si>
  <si>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</si>
  <si>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</si>
  <si>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</si>
  <si>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</si>
  <si>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</si>
  <si>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</si>
  <si>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</si>
  <si>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</si>
  <si>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</si>
  <si>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</si>
  <si>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</si>
  <si>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</si>
  <si>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</si>
  <si>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</si>
  <si>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</si>
  <si>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</si>
  <si>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</si>
  <si>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</si>
  <si>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</si>
  <si>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</si>
  <si>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</si>
  <si>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</si>
  <si>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</si>
  <si>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</si>
  <si>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</si>
  <si>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</si>
  <si>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</si>
  <si>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</si>
  <si>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</si>
  <si>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</si>
  <si>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</si>
  <si>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</si>
  <si>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</si>
  <si>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</si>
  <si>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</si>
  <si>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</si>
  <si>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</si>
  <si>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</si>
  <si>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</si>
  <si>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</si>
  <si>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</si>
  <si>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</si>
  <si>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</si>
  <si>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</si>
  <si>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</si>
  <si>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</si>
  <si>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</si>
  <si>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</si>
  <si>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</si>
  <si>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</si>
  <si>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</si>
  <si>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</si>
  <si>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</si>
  <si>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</si>
  <si>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</si>
  <si>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</si>
  <si>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</si>
  <si>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</si>
  <si>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</si>
  <si>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</si>
  <si>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</si>
  <si>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</si>
  <si>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</si>
  <si>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</si>
  <si>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</si>
  <si>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</si>
  <si>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</si>
  <si>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</si>
  <si>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</si>
  <si>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</si>
  <si>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</si>
  <si>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</si>
  <si>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</si>
  <si>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</si>
  <si>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</si>
  <si>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</si>
  <si>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</si>
  <si>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</si>
  <si>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</si>
  <si>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</si>
  <si>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</si>
  <si>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</si>
  <si>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</si>
  <si>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</si>
  <si>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</si>
  <si>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</si>
  <si>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</si>
  <si>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</si>
  <si>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</si>
  <si>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</si>
  <si>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</si>
  <si>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</si>
  <si>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</si>
  <si>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</si>
  <si>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</si>
  <si>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</si>
  <si>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</si>
  <si>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</si>
  <si>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</si>
  <si>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</si>
  <si>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</si>
  <si>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</si>
  <si>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</si>
  <si>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</si>
  <si>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</si>
  <si>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</si>
  <si>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</si>
  <si>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</si>
  <si>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</si>
  <si>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</si>
  <si>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</si>
  <si>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</si>
  <si>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</si>
  <si>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</si>
  <si>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</si>
  <si>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</si>
  <si>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</si>
  <si>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</si>
  <si>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</si>
  <si>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</si>
  <si>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</si>
  <si>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</si>
  <si>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</si>
  <si>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</si>
  <si>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</si>
  <si>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</si>
  <si>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</si>
  <si>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</si>
  <si>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</si>
  <si>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</si>
  <si>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</si>
  <si>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</si>
  <si>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</si>
  <si>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</si>
  <si>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</si>
  <si>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</si>
  <si>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</si>
  <si>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</si>
  <si>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</si>
  <si>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</si>
  <si>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</si>
  <si>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</si>
  <si>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</si>
  <si>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</si>
  <si>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</si>
  <si>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</si>
  <si>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</si>
  <si>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</si>
  <si>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</si>
  <si>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</si>
  <si>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</si>
  <si>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</si>
  <si>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</si>
  <si>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</si>
  <si>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</si>
  <si>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</si>
  <si>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</si>
  <si>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</si>
  <si>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</si>
  <si>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</si>
  <si>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</si>
  <si>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</si>
  <si>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</si>
  <si>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</si>
  <si>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</si>
  <si>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</si>
  <si>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</si>
  <si>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</si>
  <si>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</si>
  <si>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</si>
  <si>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</si>
  <si>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</si>
  <si>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</si>
  <si>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</si>
  <si>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</si>
  <si>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</si>
  <si>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</si>
  <si>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</si>
  <si>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</si>
  <si>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</si>
  <si>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</si>
  <si>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</si>
  <si>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</si>
  <si>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</si>
  <si>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</si>
  <si>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</si>
  <si>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</si>
  <si>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</si>
  <si>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</si>
  <si>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</si>
  <si>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</si>
  <si>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</si>
  <si>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</si>
  <si>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</si>
  <si>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</si>
  <si>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</si>
  <si>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</si>
  <si>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</si>
  <si>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</si>
  <si>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</si>
  <si>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</si>
  <si>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</si>
  <si>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</si>
  <si>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</si>
  <si>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</si>
  <si>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</si>
  <si>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</si>
  <si>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</si>
  <si>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</si>
  <si>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</si>
  <si>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</si>
  <si>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</si>
  <si>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</si>
  <si>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</si>
  <si>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</si>
  <si>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</si>
  <si>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</si>
  <si>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</si>
  <si>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</si>
  <si>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</si>
  <si>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</si>
  <si>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</si>
  <si>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</si>
  <si>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</si>
  <si>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</si>
  <si>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</si>
  <si>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</si>
  <si>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</si>
  <si>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</si>
  <si>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</si>
  <si>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</si>
  <si>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</si>
  <si>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</si>
  <si>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</si>
  <si>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</si>
  <si>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</si>
  <si>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</si>
  <si>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</si>
  <si>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</si>
  <si>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</si>
  <si>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</si>
  <si>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</si>
  <si>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</si>
  <si>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</si>
  <si>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</si>
  <si>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</si>
  <si>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</si>
  <si>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</si>
  <si>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</si>
  <si>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</si>
  <si>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</si>
  <si>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</si>
  <si>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</si>
  <si>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</si>
  <si>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</si>
  <si>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</si>
  <si>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</si>
  <si>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</si>
  <si>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</si>
  <si>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</si>
  <si>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</si>
  <si>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</si>
  <si>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</si>
  <si>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</si>
  <si>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</si>
  <si>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</si>
  <si>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</si>
  <si>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</si>
  <si>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</si>
  <si>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</si>
  <si>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</si>
  <si>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</si>
  <si>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</si>
  <si>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</si>
  <si>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</si>
  <si>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</si>
  <si>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</si>
  <si>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</si>
  <si>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</si>
  <si>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</si>
  <si>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</si>
  <si>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</si>
  <si>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</si>
  <si>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</si>
  <si>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</si>
  <si>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</si>
  <si>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</si>
  <si>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</si>
  <si>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</si>
  <si>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</si>
  <si>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</si>
  <si>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</si>
  <si>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</si>
  <si>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</si>
  <si>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</si>
  <si>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</si>
  <si>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</si>
  <si>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</si>
  <si>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</si>
  <si>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</si>
  <si>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</si>
  <si>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</si>
  <si>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</si>
  <si>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</si>
  <si>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</si>
  <si>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</si>
  <si>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</si>
  <si>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</si>
  <si>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</si>
  <si>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</si>
  <si>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</si>
  <si>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</si>
  <si>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</si>
  <si>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</si>
  <si>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</si>
  <si>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</si>
  <si>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</si>
  <si>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</si>
  <si>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</si>
  <si>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</si>
  <si>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</si>
  <si>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</si>
  <si>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</si>
  <si>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</si>
  <si>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</si>
  <si>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</si>
  <si>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</si>
  <si>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</si>
  <si>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</si>
  <si>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</si>
  <si>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</si>
  <si>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</si>
  <si>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</si>
  <si>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</si>
  <si>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</si>
  <si>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</si>
  <si>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</si>
  <si>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</si>
  <si>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</si>
  <si>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</si>
  <si>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</si>
  <si>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</si>
  <si>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</si>
  <si>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</si>
  <si>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</si>
  <si>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</si>
  <si>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</si>
  <si>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</si>
  <si>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</si>
  <si>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</si>
  <si>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</si>
  <si>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</si>
  <si>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</si>
  <si>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</si>
  <si>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</si>
  <si>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</si>
  <si>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</si>
  <si>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</si>
  <si>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</si>
  <si>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</si>
  <si>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</si>
  <si>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</si>
  <si>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</si>
  <si>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</si>
  <si>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</si>
  <si>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</si>
  <si>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</si>
  <si>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</si>
  <si>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</si>
  <si>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</si>
  <si>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</si>
  <si>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</si>
  <si>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</si>
  <si>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</si>
  <si>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</si>
  <si>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</si>
  <si>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</si>
  <si>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</si>
  <si>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</si>
  <si>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</si>
  <si>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</si>
  <si>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</si>
  <si>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</si>
  <si>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</si>
  <si>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</si>
  <si>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</si>
  <si>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</si>
  <si>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</si>
  <si>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</si>
  <si>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</si>
  <si>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</si>
  <si>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</si>
  <si>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</si>
  <si>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</si>
  <si>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</si>
  <si>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</si>
  <si>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</si>
  <si>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</si>
  <si>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</si>
  <si>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</si>
  <si>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</si>
  <si>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</si>
  <si>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</si>
  <si>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</si>
  <si>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</si>
  <si>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</si>
  <si>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</si>
  <si>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</si>
  <si>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</si>
  <si>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</si>
  <si>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</si>
  <si>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</si>
  <si>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</si>
  <si>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</si>
  <si>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</si>
  <si>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</si>
  <si>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</si>
  <si>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</si>
  <si>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</si>
  <si>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</si>
  <si>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</si>
  <si>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</si>
  <si>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</si>
  <si>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</si>
  <si>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</si>
  <si>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</si>
  <si>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</si>
  <si>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</si>
  <si>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</si>
  <si>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</si>
  <si>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</si>
  <si>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</si>
  <si>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</si>
  <si>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</si>
  <si>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</si>
  <si>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</si>
  <si>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</si>
  <si>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</si>
  <si>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</si>
  <si>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</si>
  <si>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</si>
  <si>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</si>
  <si>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</si>
  <si>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</si>
  <si>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</si>
  <si>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</si>
  <si>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</si>
  <si>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</si>
  <si>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</si>
  <si>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</si>
  <si>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</si>
  <si>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</si>
  <si>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</si>
  <si>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</si>
  <si>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</si>
  <si>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</si>
  <si>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</si>
  <si>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</si>
  <si>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</si>
  <si>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</si>
  <si>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</si>
  <si>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</si>
  <si>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</si>
  <si>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</si>
  <si>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</si>
  <si>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</si>
  <si>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</si>
  <si>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</si>
  <si>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</si>
  <si>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</si>
  <si>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</si>
  <si>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</si>
  <si>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</si>
  <si>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</si>
  <si>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</si>
  <si>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</si>
  <si>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</si>
  <si>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</si>
  <si>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</si>
  <si>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</si>
  <si>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</si>
  <si>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</si>
  <si>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</si>
  <si>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</si>
  <si>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</si>
  <si>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</si>
  <si>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</si>
  <si>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</si>
  <si>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</si>
  <si>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</si>
  <si>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</si>
  <si>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</si>
  <si>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</si>
  <si>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</si>
  <si>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</si>
  <si>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</si>
  <si>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</si>
  <si>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</si>
  <si>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</si>
  <si>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</si>
  <si>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</si>
  <si>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</si>
  <si>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</si>
  <si>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</si>
  <si>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</si>
  <si>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</si>
  <si>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</si>
  <si>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</si>
  <si>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</si>
  <si>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</si>
  <si>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</si>
  <si>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</si>
  <si>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</si>
  <si>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</si>
  <si>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</si>
  <si>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</si>
  <si>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</si>
  <si>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</si>
  <si>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</si>
  <si>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</si>
  <si>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</si>
  <si>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</si>
  <si>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</si>
  <si>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</si>
  <si>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</si>
  <si>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</si>
  <si>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</si>
  <si>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</si>
  <si>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</si>
  <si>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</si>
  <si>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</si>
  <si>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</si>
  <si>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</si>
  <si>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</si>
  <si>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</si>
  <si>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</si>
  <si>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</si>
  <si>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</si>
  <si>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</si>
  <si>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</si>
  <si>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</si>
  <si>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</si>
  <si>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</si>
  <si>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</si>
  <si>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</si>
  <si>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</si>
  <si>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</si>
  <si>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</si>
  <si>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</si>
  <si>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</si>
  <si>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</si>
  <si>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</si>
  <si>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</si>
  <si>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</si>
  <si>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</si>
  <si>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</si>
  <si>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</si>
  <si>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</si>
  <si>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</si>
  <si>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</si>
  <si>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</si>
  <si>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</si>
  <si>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</si>
  <si>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</si>
  <si>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</si>
  <si>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</si>
  <si>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</si>
  <si>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</si>
  <si>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</si>
  <si>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</si>
  <si>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</si>
  <si>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</si>
  <si>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</si>
  <si>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</si>
  <si>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</si>
  <si>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</si>
  <si>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</si>
  <si>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</si>
  <si>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</si>
  <si>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</si>
  <si>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</si>
  <si>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</si>
  <si>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</si>
  <si>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</si>
  <si>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</si>
  <si>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</si>
  <si>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</si>
  <si>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</si>
  <si>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</si>
  <si>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</si>
  <si>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</si>
  <si>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</si>
  <si>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</si>
  <si>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</si>
  <si>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</si>
  <si>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</si>
  <si>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</si>
  <si>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</si>
  <si>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</si>
  <si>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</si>
  <si>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</si>
  <si>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</si>
  <si>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</si>
  <si>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</si>
  <si>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</si>
  <si>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</si>
  <si>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</si>
  <si>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</si>
  <si>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</si>
  <si>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</si>
  <si>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</si>
  <si>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</si>
  <si>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</si>
  <si>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</si>
  <si>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</si>
  <si>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</si>
  <si>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</si>
  <si>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</si>
  <si>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</si>
  <si>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</si>
  <si>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</si>
  <si>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</si>
  <si>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</si>
  <si>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</si>
  <si>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</si>
  <si>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</si>
  <si>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</si>
  <si>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</si>
  <si>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</si>
  <si>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</si>
  <si>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</si>
  <si>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</si>
  <si>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</si>
  <si>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</si>
  <si>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</si>
  <si>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</si>
  <si>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</si>
  <si>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</si>
  <si>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</si>
  <si>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</si>
  <si>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</si>
  <si>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</si>
  <si>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</si>
  <si>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</si>
  <si>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</si>
  <si>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</si>
  <si>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</si>
  <si>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SECRETARIA EJECUTIVA DEL SISTEMA ESTATAL ANTICORRUPCIÓN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</si>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</sst>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4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20707782.489999998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-13.05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-13.05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548599.03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548599.03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20159170.409999996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20431143.030000001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548448.02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497242.52</v>
      </c>
    </row>
    <row r="11" spans="1:3" x14ac:dyDescent="0.2">
      <c r="A11" s="85">
        <v>2.4</v>
      </c>
      <c r="B11" s="72" t="s">
        <v>238</v>
      </c>
      <c r="C11" s="137">
        <v>0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51205.5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108329.62</v>
      </c>
    </row>
    <row r="31" spans="1:3" x14ac:dyDescent="0.2">
      <c r="A31" s="85" t="s">
        <v>556</v>
      </c>
      <c r="B31" s="72" t="s">
        <v>439</v>
      </c>
      <c r="C31" s="137">
        <v>108329.62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19991024.630000003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-28632.959999999999</v>
      </c>
      <c r="D27" s="34">
        <v>28632.959999999999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28632.959999999999</v>
      </c>
      <c r="D28" s="34">
        <v>0</v>
      </c>
      <c r="E28" s="34">
        <v>-28632.959999999999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21982674.710000001</v>
      </c>
      <c r="E36" s="34">
        <v>-21982674.710000001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24423125.460000001</v>
      </c>
      <c r="E37" s="34">
        <v>-24423125.460000001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2016041.7</v>
      </c>
      <c r="E38" s="34">
        <v>-2016041.7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20677356.27</v>
      </c>
      <c r="E39" s="34">
        <v>-20677356.27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41150432.969999999</v>
      </c>
      <c r="E40" s="34">
        <v>-41150432.969999999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21266790.27</v>
      </c>
      <c r="E41" s="34">
        <v>-21266790.27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86281580.370000005</v>
      </c>
      <c r="E42" s="34">
        <v>-86281580.370000005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4854283.7300000004</v>
      </c>
      <c r="E43" s="34">
        <v>-4854283.7300000004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87700946.239999995</v>
      </c>
      <c r="E44" s="34">
        <v>-87700946.239999995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29604828.760000002</v>
      </c>
      <c r="E45" s="34">
        <v>-29604828.760000002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5240072.17</v>
      </c>
      <c r="E46" s="34">
        <v>-5240072.17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28010879.140000001</v>
      </c>
      <c r="E47" s="34">
        <v>-28010879.140000001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A97"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2016.89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14657.79</v>
      </c>
      <c r="D20" s="24">
        <v>14657.79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1350985.24</v>
      </c>
      <c r="D62" s="24">
        <f t="shared" ref="D62:E62" si="0">SUM(D63:D70)</f>
        <v>108329.62</v>
      </c>
      <c r="E62" s="24">
        <f t="shared" si="0"/>
        <v>527062.94999999995</v>
      </c>
    </row>
    <row r="63" spans="1:9" x14ac:dyDescent="0.2">
      <c r="A63" s="22">
        <v>1241</v>
      </c>
      <c r="B63" s="20" t="s">
        <v>237</v>
      </c>
      <c r="C63" s="24">
        <v>1213504.47</v>
      </c>
      <c r="D63" s="24">
        <v>97164.9</v>
      </c>
      <c r="E63" s="24">
        <v>490274.38</v>
      </c>
    </row>
    <row r="64" spans="1:9" x14ac:dyDescent="0.2">
      <c r="A64" s="22">
        <v>1242</v>
      </c>
      <c r="B64" s="20" t="s">
        <v>238</v>
      </c>
      <c r="C64" s="24">
        <v>43361.27</v>
      </c>
      <c r="D64" s="24">
        <v>4336.13</v>
      </c>
      <c r="E64" s="24">
        <v>18397.66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242</v>
      </c>
      <c r="C68" s="24">
        <v>94119.5</v>
      </c>
      <c r="D68" s="24">
        <v>6828.59</v>
      </c>
      <c r="E68" s="24">
        <v>18390.91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400327.29</v>
      </c>
      <c r="D110" s="24">
        <f>SUM(D111:D119)</f>
        <v>400327.29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2700</v>
      </c>
      <c r="D111" s="24">
        <f>C111</f>
        <v>2700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397627.29</v>
      </c>
      <c r="D119" s="24">
        <f t="shared" si="1"/>
        <v>397627.29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08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20158082.949999999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20158082.949999999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20158082.949999999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1087.46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1087.46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1087.46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19991024.630000003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19882695.010000002</v>
      </c>
      <c r="D99" s="53">
        <f>C99/$C$98</f>
        <v>0.99458108716261429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9721806.9600000009</v>
      </c>
      <c r="D100" s="53">
        <f t="shared" ref="D100:D163" si="0">C100/$C$98</f>
        <v>0.48630858797556287</v>
      </c>
      <c r="E100" s="49"/>
    </row>
    <row r="101" spans="1:5" x14ac:dyDescent="0.2">
      <c r="A101" s="51">
        <v>5111</v>
      </c>
      <c r="B101" s="49" t="s">
        <v>361</v>
      </c>
      <c r="C101" s="52">
        <v>2271355.1</v>
      </c>
      <c r="D101" s="53">
        <f t="shared" si="0"/>
        <v>0.11361874351309825</v>
      </c>
      <c r="E101" s="49"/>
    </row>
    <row r="102" spans="1:5" x14ac:dyDescent="0.2">
      <c r="A102" s="51">
        <v>5112</v>
      </c>
      <c r="B102" s="49" t="s">
        <v>362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363</v>
      </c>
      <c r="C103" s="52">
        <v>3105536.72</v>
      </c>
      <c r="D103" s="53">
        <f t="shared" si="0"/>
        <v>0.15534655063851022</v>
      </c>
      <c r="E103" s="49"/>
    </row>
    <row r="104" spans="1:5" x14ac:dyDescent="0.2">
      <c r="A104" s="51">
        <v>5114</v>
      </c>
      <c r="B104" s="49" t="s">
        <v>364</v>
      </c>
      <c r="C104" s="52">
        <v>775168.55</v>
      </c>
      <c r="D104" s="53">
        <f t="shared" si="0"/>
        <v>3.8775828870558492E-2</v>
      </c>
      <c r="E104" s="49"/>
    </row>
    <row r="105" spans="1:5" x14ac:dyDescent="0.2">
      <c r="A105" s="51">
        <v>5115</v>
      </c>
      <c r="B105" s="49" t="s">
        <v>365</v>
      </c>
      <c r="C105" s="52">
        <v>3566821.94</v>
      </c>
      <c r="D105" s="53">
        <f t="shared" si="0"/>
        <v>0.17842116679939279</v>
      </c>
      <c r="E105" s="49"/>
    </row>
    <row r="106" spans="1:5" x14ac:dyDescent="0.2">
      <c r="A106" s="51">
        <v>5116</v>
      </c>
      <c r="B106" s="49" t="s">
        <v>366</v>
      </c>
      <c r="C106" s="52">
        <v>2924.65</v>
      </c>
      <c r="D106" s="53">
        <f t="shared" si="0"/>
        <v>1.4629815400312473E-4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144410.57</v>
      </c>
      <c r="D107" s="53">
        <f t="shared" si="0"/>
        <v>7.2237703005621273E-3</v>
      </c>
      <c r="E107" s="49"/>
    </row>
    <row r="108" spans="1:5" x14ac:dyDescent="0.2">
      <c r="A108" s="51">
        <v>5121</v>
      </c>
      <c r="B108" s="49" t="s">
        <v>368</v>
      </c>
      <c r="C108" s="52">
        <v>52489.09</v>
      </c>
      <c r="D108" s="53">
        <f t="shared" si="0"/>
        <v>2.6256328012937867E-3</v>
      </c>
      <c r="E108" s="49"/>
    </row>
    <row r="109" spans="1:5" x14ac:dyDescent="0.2">
      <c r="A109" s="51">
        <v>5122</v>
      </c>
      <c r="B109" s="49" t="s">
        <v>369</v>
      </c>
      <c r="C109" s="52">
        <v>13006.03</v>
      </c>
      <c r="D109" s="53">
        <f t="shared" si="0"/>
        <v>6.5059346585378099E-4</v>
      </c>
      <c r="E109" s="49"/>
    </row>
    <row r="110" spans="1:5" x14ac:dyDescent="0.2">
      <c r="A110" s="51">
        <v>5123</v>
      </c>
      <c r="B110" s="49" t="s">
        <v>370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371</v>
      </c>
      <c r="C111" s="52">
        <v>563.01</v>
      </c>
      <c r="D111" s="53">
        <f t="shared" si="0"/>
        <v>2.8163138729522937E-5</v>
      </c>
      <c r="E111" s="49"/>
    </row>
    <row r="112" spans="1:5" x14ac:dyDescent="0.2">
      <c r="A112" s="51">
        <v>5125</v>
      </c>
      <c r="B112" s="49" t="s">
        <v>372</v>
      </c>
      <c r="C112" s="52">
        <v>952.5</v>
      </c>
      <c r="D112" s="53">
        <f t="shared" si="0"/>
        <v>4.7646382195468278E-5</v>
      </c>
      <c r="E112" s="49"/>
    </row>
    <row r="113" spans="1:5" x14ac:dyDescent="0.2">
      <c r="A113" s="51">
        <v>5126</v>
      </c>
      <c r="B113" s="49" t="s">
        <v>373</v>
      </c>
      <c r="C113" s="52">
        <v>77103.929999999993</v>
      </c>
      <c r="D113" s="53">
        <f t="shared" si="0"/>
        <v>3.8569273675093251E-3</v>
      </c>
      <c r="E113" s="49"/>
    </row>
    <row r="114" spans="1:5" x14ac:dyDescent="0.2">
      <c r="A114" s="51">
        <v>5127</v>
      </c>
      <c r="B114" s="49" t="s">
        <v>374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296.01</v>
      </c>
      <c r="D116" s="53">
        <f t="shared" si="0"/>
        <v>1.4807144980242063E-5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10016477.48</v>
      </c>
      <c r="D117" s="53">
        <f t="shared" si="0"/>
        <v>0.50104872888648921</v>
      </c>
      <c r="E117" s="49"/>
    </row>
    <row r="118" spans="1:5" x14ac:dyDescent="0.2">
      <c r="A118" s="51">
        <v>5131</v>
      </c>
      <c r="B118" s="49" t="s">
        <v>378</v>
      </c>
      <c r="C118" s="52">
        <v>67665.05</v>
      </c>
      <c r="D118" s="53">
        <f t="shared" si="0"/>
        <v>3.3847714788193921E-3</v>
      </c>
      <c r="E118" s="49"/>
    </row>
    <row r="119" spans="1:5" x14ac:dyDescent="0.2">
      <c r="A119" s="51">
        <v>5132</v>
      </c>
      <c r="B119" s="49" t="s">
        <v>379</v>
      </c>
      <c r="C119" s="52">
        <v>482224.72</v>
      </c>
      <c r="D119" s="53">
        <f t="shared" si="0"/>
        <v>2.4122061221231155E-2</v>
      </c>
      <c r="E119" s="49"/>
    </row>
    <row r="120" spans="1:5" x14ac:dyDescent="0.2">
      <c r="A120" s="51">
        <v>5133</v>
      </c>
      <c r="B120" s="49" t="s">
        <v>380</v>
      </c>
      <c r="C120" s="52">
        <v>8393663.3000000007</v>
      </c>
      <c r="D120" s="53">
        <f t="shared" si="0"/>
        <v>0.4198715901437014</v>
      </c>
      <c r="E120" s="49"/>
    </row>
    <row r="121" spans="1:5" x14ac:dyDescent="0.2">
      <c r="A121" s="51">
        <v>5134</v>
      </c>
      <c r="B121" s="49" t="s">
        <v>381</v>
      </c>
      <c r="C121" s="52">
        <v>32313.439999999999</v>
      </c>
      <c r="D121" s="53">
        <f t="shared" si="0"/>
        <v>1.6163973882313202E-3</v>
      </c>
      <c r="E121" s="49"/>
    </row>
    <row r="122" spans="1:5" x14ac:dyDescent="0.2">
      <c r="A122" s="51">
        <v>5135</v>
      </c>
      <c r="B122" s="49" t="s">
        <v>382</v>
      </c>
      <c r="C122" s="52">
        <v>371889.6</v>
      </c>
      <c r="D122" s="53">
        <f t="shared" si="0"/>
        <v>1.8602828363380387E-2</v>
      </c>
      <c r="E122" s="49"/>
    </row>
    <row r="123" spans="1:5" x14ac:dyDescent="0.2">
      <c r="A123" s="51">
        <v>5136</v>
      </c>
      <c r="B123" s="49" t="s">
        <v>383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384</v>
      </c>
      <c r="C124" s="52">
        <v>94491.63</v>
      </c>
      <c r="D124" s="53">
        <f t="shared" si="0"/>
        <v>4.7267026952785059E-3</v>
      </c>
      <c r="E124" s="49"/>
    </row>
    <row r="125" spans="1:5" x14ac:dyDescent="0.2">
      <c r="A125" s="51">
        <v>5138</v>
      </c>
      <c r="B125" s="49" t="s">
        <v>385</v>
      </c>
      <c r="C125" s="52">
        <v>327844.34000000003</v>
      </c>
      <c r="D125" s="53">
        <f t="shared" si="0"/>
        <v>1.6399576613397429E-2</v>
      </c>
      <c r="E125" s="49"/>
    </row>
    <row r="126" spans="1:5" x14ac:dyDescent="0.2">
      <c r="A126" s="51">
        <v>5139</v>
      </c>
      <c r="B126" s="49" t="s">
        <v>386</v>
      </c>
      <c r="C126" s="52">
        <v>246385.4</v>
      </c>
      <c r="D126" s="53">
        <f t="shared" si="0"/>
        <v>1.2324800982449691E-2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396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108329.62</v>
      </c>
      <c r="D185" s="53">
        <f t="shared" si="1"/>
        <v>5.4189128373856631E-3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108329.62</v>
      </c>
      <c r="D186" s="53">
        <f t="shared" si="1"/>
        <v>5.4189128373856631E-3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108329.62</v>
      </c>
      <c r="D191" s="53">
        <f t="shared" si="1"/>
        <v>5.4189128373856631E-3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1794858.55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168145.78</v>
      </c>
    </row>
    <row r="15" spans="1:5" x14ac:dyDescent="0.2">
      <c r="A15" s="33">
        <v>3220</v>
      </c>
      <c r="B15" s="29" t="s">
        <v>469</v>
      </c>
      <c r="C15" s="34">
        <v>-850732.72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abSelected="1" topLeftCell="A41" workbookViewId="0">
      <selection activeCell="C69" sqref="C69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672001.93</v>
      </c>
      <c r="D9" s="34">
        <v>285443.03999999998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672001.93</v>
      </c>
      <c r="D15" s="123">
        <f>SUM(D8:D14)</f>
        <v>285443.03999999998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548448.02</v>
      </c>
      <c r="D28" s="123">
        <f>SUM(D29:D36)</f>
        <v>548448.02</v>
      </c>
    </row>
    <row r="29" spans="1:4" x14ac:dyDescent="0.2">
      <c r="A29" s="33">
        <v>1241</v>
      </c>
      <c r="B29" s="29" t="s">
        <v>237</v>
      </c>
      <c r="C29" s="34">
        <v>497242.52</v>
      </c>
      <c r="D29" s="34">
        <v>497242.52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51205.5</v>
      </c>
      <c r="D34" s="34">
        <v>51205.5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548448.02</v>
      </c>
      <c r="D43" s="123">
        <f>D20+D28+D37</f>
        <v>548448.02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168145.78</v>
      </c>
      <c r="D47" s="123">
        <v>170958.03</v>
      </c>
    </row>
    <row r="48" spans="1:5" x14ac:dyDescent="0.2">
      <c r="A48" s="33"/>
      <c r="B48" s="124" t="s">
        <v>617</v>
      </c>
      <c r="C48" s="123">
        <f>C51+C63+C91+C94+C49</f>
        <v>111029.62</v>
      </c>
      <c r="D48" s="123">
        <f>D51+D63+D91+D94+D49</f>
        <v>105177.12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108329.62</v>
      </c>
      <c r="D63" s="123">
        <f>D64+D73+D76+D82</f>
        <v>99919.89</v>
      </c>
    </row>
    <row r="64" spans="1:4" x14ac:dyDescent="0.2">
      <c r="A64" s="33">
        <v>5510</v>
      </c>
      <c r="B64" s="29" t="s">
        <v>439</v>
      </c>
      <c r="C64" s="34">
        <f>SUM(C65:C72)</f>
        <v>108329.62</v>
      </c>
      <c r="D64" s="34">
        <f>SUM(D65:D72)</f>
        <v>99919.89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108329.62</v>
      </c>
      <c r="D69" s="34">
        <v>99919.89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2700</v>
      </c>
      <c r="D94" s="123">
        <f>SUM(D95:D99)</f>
        <v>5257.23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5257.23</v>
      </c>
    </row>
    <row r="97" spans="1:4" x14ac:dyDescent="0.2">
      <c r="A97" s="33">
        <v>2112</v>
      </c>
      <c r="B97" s="29" t="s">
        <v>633</v>
      </c>
      <c r="C97" s="34">
        <v>2700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548599.03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548599.03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548599.03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1087.46</v>
      </c>
      <c r="D109" s="142">
        <f>+D110+D112</f>
        <v>13.73</v>
      </c>
    </row>
    <row r="110" spans="1:4" x14ac:dyDescent="0.2">
      <c r="A110" s="140">
        <v>4300</v>
      </c>
      <c r="B110" s="146" t="s">
        <v>659</v>
      </c>
      <c r="C110" s="147">
        <f>+C111</f>
        <v>1087.46</v>
      </c>
      <c r="D110" s="151">
        <f>+D111</f>
        <v>13.73</v>
      </c>
    </row>
    <row r="111" spans="1:4" x14ac:dyDescent="0.2">
      <c r="A111" s="143">
        <v>4399</v>
      </c>
      <c r="B111" s="148" t="s">
        <v>352</v>
      </c>
      <c r="C111" s="149">
        <v>1087.46</v>
      </c>
      <c r="D111" s="149">
        <v>13.73</v>
      </c>
    </row>
    <row r="112" spans="1:4" x14ac:dyDescent="0.2">
      <c r="A112" s="41">
        <v>1120</v>
      </c>
      <c r="B112" s="127" t="s">
        <v>637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826686.97000000009</v>
      </c>
      <c r="D122" s="123">
        <f>D47+D48+D100-D106-D109</f>
        <v>276121.42000000004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2019-02-13T21:19:08Z</cp:lastPrinted>
  <dcterms:created xsi:type="dcterms:W3CDTF">2012-12-11T20:36:24Z</dcterms:created>
  <dcterms:modified xsi:type="dcterms:W3CDTF">2024-01-24T00:36:20Z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