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SAP\"/>
    </mc:Choice>
  </mc:AlternateContent>
  <xr:revisionPtr revIDLastSave="0" documentId="13_ncr:1_{882A2490-74DA-49A7-8B0C-5216D8A2A113}" xr6:coauthVersionLast="47" xr6:coauthVersionMax="47" xr10:uidLastSave="{00000000-0000-0000-0000-000000000000}"/>
  <bookViews>
    <workbookView xWindow="-120" yWindow="-120" windowWidth="19440" windowHeight="15000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65" l="1"/>
  <c r="F37" i="65"/>
  <c r="D79" i="62"/>
  <c r="D78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<sst xmlns="http://schemas.openxmlformats.org/spreadsheetml/2006/main" count="896" uniqueCount="632">
  <si>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</si>
  <si>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</si>
  <si>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</si>
  <si>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</si>
  <si>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</si>
  <si>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</si>
  <si>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</si>
  <si>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</si>
  <si>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</si>
  <si>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</si>
  <si>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</si>
  <si>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</si>
  <si>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</si>
  <si>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</si>
  <si>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</si>
  <si>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</si>
  <si>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</si>
  <si>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</si>
  <si>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</si>
  <si>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</si>
  <si>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</si>
  <si>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</si>
  <si>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</si>
  <si>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</si>
  <si>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</si>
  <si>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</si>
  <si>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</si>
  <si>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</si>
  <si>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</si>
  <si>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</si>
  <si>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</si>
  <si>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</si>
  <si>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</si>
  <si>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</si>
  <si>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</si>
  <si>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</si>
  <si>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</si>
  <si>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</si>
  <si>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</si>
  <si>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</si>
  <si>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</si>
  <si>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</si>
  <si>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</si>
  <si>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</si>
  <si>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</si>
  <si>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</si>
  <si>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</si>
  <si>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</si>
  <si>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</si>
  <si>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</si>
  <si>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</si>
  <si>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</si>
  <si>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</si>
  <si>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</si>
  <si>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</si>
  <si>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</si>
  <si>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</si>
  <si>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</si>
  <si>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</si>
  <si>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</si>
  <si>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</si>
  <si>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</si>
  <si>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</si>
  <si>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</si>
  <si>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</si>
  <si>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</si>
  <si>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</si>
  <si>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</si>
  <si>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</si>
  <si>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</si>
  <si>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</si>
  <si>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</si>
  <si>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</si>
  <si>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</si>
  <si>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</si>
  <si>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</si>
  <si>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</si>
  <si>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</si>
  <si>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</si>
  <si>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</si>
  <si>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</si>
  <si>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</si>
  <si>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</si>
  <si>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</si>
  <si>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</si>
  <si>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</si>
  <si>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</si>
  <si>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</si>
  <si>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</si>
  <si>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</si>
  <si>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</si>
  <si>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</si>
  <si>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</si>
  <si>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</si>
  <si>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</si>
  <si>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</si>
  <si>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</si>
  <si>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</si>
  <si>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</si>
  <si>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</si>
  <si>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</si>
  <si>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</si>
  <si>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</si>
  <si>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</si>
  <si>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</si>
  <si>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</si>
  <si>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</si>
  <si>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</si>
  <si>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</si>
  <si>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</si>
  <si>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</si>
  <si>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</si>
  <si>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</si>
  <si>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</si>
  <si>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</si>
  <si>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</si>
  <si>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</si>
  <si>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</si>
  <si>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</si>
  <si>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</si>
  <si>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</si>
  <si>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</si>
  <si>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</si>
  <si>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</si>
  <si>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</si>
  <si>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</si>
  <si>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</si>
  <si>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</si>
  <si>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</si>
  <si>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</si>
  <si>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</si>
  <si>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</si>
  <si>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</si>
  <si>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</si>
  <si>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</si>
  <si>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</si>
  <si>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</si>
  <si>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</si>
  <si>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</si>
  <si>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</si>
  <si>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</si>
  <si>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</si>
  <si>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</si>
  <si>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</si>
  <si>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</si>
  <si>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</si>
  <si>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</si>
  <si>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</si>
  <si>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</si>
  <si>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</si>
  <si>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</si>
  <si>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</si>
  <si>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</si>
  <si>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</si>
  <si>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</si>
  <si>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</si>
  <si>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</si>
  <si>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</si>
  <si>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</si>
  <si>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</si>
  <si>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</si>
  <si>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</si>
  <si>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</si>
  <si>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</si>
  <si>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</si>
  <si>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</si>
  <si>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</si>
  <si>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</si>
  <si>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</si>
  <si>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</si>
  <si>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</si>
  <si>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</si>
  <si>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</si>
  <si>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</si>
  <si>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</si>
  <si>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</si>
  <si>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</si>
  <si>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</si>
  <si>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</si>
  <si>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</si>
  <si>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</si>
  <si>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</si>
  <si>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</si>
  <si>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</si>
  <si>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</si>
  <si>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</si>
  <si>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</si>
  <si>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</si>
  <si>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</si>
  <si>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</si>
  <si>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</si>
  <si>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</si>
  <si>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</si>
  <si>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</si>
  <si>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</si>
  <si>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</si>
  <si>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</si>
  <si>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</si>
  <si>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</si>
  <si>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</si>
  <si>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</si>
  <si>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</si>
  <si>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</si>
  <si>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</si>
  <si>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</si>
  <si>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</si>
  <si>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</si>
  <si>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</si>
  <si>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</si>
  <si>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</si>
  <si>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</si>
  <si>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</si>
  <si>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</si>
  <si>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</si>
  <si>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</si>
  <si>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</si>
  <si>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</si>
  <si>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</si>
  <si>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</si>
  <si>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</si>
  <si>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</si>
  <si>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</si>
  <si>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</si>
  <si>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</si>
  <si>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</si>
  <si>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</si>
  <si>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</si>
  <si>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</si>
  <si>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</si>
  <si>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</si>
  <si>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</si>
  <si>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</si>
  <si>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</si>
  <si>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</si>
  <si>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</si>
  <si>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</si>
  <si>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</si>
  <si>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</si>
  <si>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</si>
  <si>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</si>
  <si>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</si>
  <si>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</si>
  <si>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</si>
  <si>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</si>
  <si>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</si>
  <si>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</si>
  <si>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</si>
  <si>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</si>
  <si>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</si>
  <si>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</si>
  <si>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</si>
  <si>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</si>
  <si>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</si>
  <si>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</si>
  <si>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</si>
  <si>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</si>
  <si>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</si>
  <si>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</si>
  <si>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</si>
  <si>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</si>
  <si>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</si>
  <si>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</si>
  <si>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</si>
  <si>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</si>
  <si>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</si>
  <si>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</si>
  <si>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</si>
  <si>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</si>
  <si>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</si>
  <si>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</si>
  <si>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</si>
  <si>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</si>
  <si>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</si>
  <si>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</si>
  <si>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</si>
  <si>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</si>
  <si>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</si>
  <si>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</si>
  <si>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</si>
  <si>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</si>
  <si>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</si>
  <si>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</si>
  <si>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</si>
  <si>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</si>
  <si>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</si>
  <si>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</si>
  <si>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</si>
  <si>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</si>
  <si>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</si>
  <si>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</si>
  <si>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</si>
  <si>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</si>
  <si>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</si>
  <si>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</si>
  <si>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</si>
  <si>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</si>
  <si>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</si>
  <si>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</si>
  <si>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</si>
  <si>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</si>
  <si>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</si>
  <si>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</si>
  <si>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</si>
  <si>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</si>
  <si>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</si>
  <si>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</si>
  <si>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</si>
  <si>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</si>
  <si>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</si>
  <si>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</si>
  <si>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</si>
  <si>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</si>
  <si>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</si>
  <si>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</si>
  <si>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</si>
  <si>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</si>
  <si>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</si>
  <si>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</si>
  <si>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</si>
  <si>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</si>
  <si>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</si>
  <si>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</si>
  <si>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</si>
  <si>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</si>
  <si>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</si>
  <si>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</si>
  <si>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</si>
  <si>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</si>
  <si>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</si>
  <si>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</si>
  <si>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</si>
  <si>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</si>
  <si>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</si>
  <si>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</si>
  <si>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</si>
  <si>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</si>
  <si>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</si>
  <si>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</si>
  <si>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</si>
  <si>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</si>
  <si>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</si>
  <si>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</si>
  <si>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</si>
  <si>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</si>
  <si>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</si>
  <si>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</si>
  <si>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</si>
  <si>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</si>
  <si>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</si>
  <si>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</si>
  <si>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</si>
  <si>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</si>
  <si>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</si>
  <si>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</si>
  <si>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</si>
  <si>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</si>
  <si>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</si>
  <si>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</si>
  <si>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</si>
  <si>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</si>
  <si>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</si>
  <si>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</si>
  <si>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</si>
  <si>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</si>
  <si>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</si>
  <si>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</si>
  <si>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</si>
  <si>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</si>
  <si>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</si>
  <si>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</si>
  <si>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</si>
  <si>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</si>
  <si>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</si>
  <si>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</si>
  <si>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</si>
  <si>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</si>
  <si>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</si>
  <si>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</si>
  <si>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</si>
  <si>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</si>
  <si>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</si>
  <si>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</si>
  <si>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</si>
  <si>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</si>
  <si>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</si>
  <si>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</si>
  <si>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</si>
  <si>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</si>
  <si>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</si>
  <si>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</si>
  <si>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</si>
  <si>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</si>
  <si>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</si>
  <si>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</si>
  <si>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</si>
  <si>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</si>
  <si>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</si>
  <si>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</si>
  <si>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</si>
  <si>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</si>
  <si>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</si>
  <si>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</si>
  <si>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</si>
  <si>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</si>
  <si>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</si>
  <si>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</si>
  <si>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</si>
  <si>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</si>
  <si>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</si>
  <si>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</si>
  <si>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</si>
  <si>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</si>
  <si>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</si>
  <si>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</si>
  <si>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</si>
  <si>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</si>
  <si>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</si>
  <si>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</si>
  <si>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</si>
  <si>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</si>
  <si>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</si>
  <si>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</si>
  <si>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</si>
  <si>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</si>
  <si>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</si>
  <si>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</si>
  <si>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</si>
  <si>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</si>
  <si>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</si>
  <si>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</si>
  <si>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</si>
  <si>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</si>
  <si>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</si>
  <si>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</si>
  <si>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</si>
  <si>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</si>
  <si>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</si>
  <si>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</si>
  <si>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</si>
  <si>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</si>
  <si>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</si>
  <si>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</si>
  <si>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</si>
  <si>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</si>
  <si>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</si>
  <si>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</si>
  <si>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</si>
  <si>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</si>
  <si>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</si>
  <si>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</si>
  <si>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</si>
  <si>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</si>
  <si>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</si>
  <si>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</si>
  <si>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</si>
  <si>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</si>
  <si>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</si>
  <si>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</si>
  <si>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</si>
  <si>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</si>
  <si>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</si>
  <si>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</si>
  <si>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</si>
  <si>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</si>
  <si>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</si>
  <si>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</si>
  <si>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</si>
  <si>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</si>
  <si>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</si>
  <si>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</si>
  <si>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</si>
  <si>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</si>
  <si>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</si>
  <si>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</si>
  <si>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</si>
  <si>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</si>
  <si>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</si>
  <si>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</si>
  <si>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</si>
  <si>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</si>
  <si>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</si>
  <si>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</si>
  <si>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</si>
  <si>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</si>
  <si>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</si>
  <si>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</si>
  <si>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</si>
  <si>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</si>
  <si>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</si>
  <si>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</si>
  <si>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</si>
  <si>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</si>
  <si>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</si>
  <si>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</si>
  <si>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</si>
  <si>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</si>
  <si>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</si>
  <si>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</si>
  <si>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</si>
  <si>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</si>
  <si>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</si>
  <si>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</si>
  <si>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</si>
  <si>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</si>
  <si>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</si>
  <si>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</si>
  <si>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</si>
  <si>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</si>
  <si>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</si>
  <si>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</si>
  <si>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</si>
  <si>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</si>
  <si>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</si>
  <si>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</si>
  <si>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</si>
  <si>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</si>
  <si>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</si>
  <si>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</si>
  <si>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</si>
  <si>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</si>
  <si>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</si>
  <si>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</si>
  <si>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</si>
  <si>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</si>
  <si>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</si>
  <si>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</si>
  <si>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</si>
  <si>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</si>
  <si>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</si>
  <si>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</si>
  <si>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</si>
  <si>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</si>
  <si>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</si>
  <si>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</si>
  <si>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</si>
  <si>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</si>
  <si>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</si>
  <si>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</si>
  <si>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</si>
  <si>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</si>
  <si>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</si>
  <si>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</si>
  <si>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</si>
  <si>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</si>
  <si>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</si>
  <si>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</si>
  <si>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</si>
  <si>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</si>
  <si>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</si>
  <si>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</si>
  <si>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</si>
  <si>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</si>
  <si>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</si>
  <si>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</si>
  <si>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</si>
  <si>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</si>
  <si>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</si>
  <si>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</si>
  <si>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</si>
  <si>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</si>
  <si>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</si>
  <si>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</si>
  <si>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</si>
  <si>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</si>
  <si>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</si>
  <si>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</si>
  <si>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</si>
  <si>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</si>
  <si>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</si>
  <si>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</si>
  <si>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</si>
  <si>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</si>
  <si>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</si>
  <si>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</si>
  <si>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</si>
  <si>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</si>
  <si>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</si>
  <si>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</si>
  <si>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</si>
  <si>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</si>
  <si>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</si>
  <si>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</si>
  <si>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</si>
  <si>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</si>
  <si>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</si>
  <si>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</si>
  <si>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</si>
  <si>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</si>
  <si>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</si>
  <si>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</si>
  <si>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</si>
  <si>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</si>
  <si>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</si>
  <si>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</si>
  <si>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</si>
  <si>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</si>
  <si>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</si>
  <si>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</si>
  <si>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</si>
  <si>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</si>
  <si>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</si>
  <si>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</si>
  <si>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</si>
  <si>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</si>
  <si>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</si>
  <si>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</si>
  <si>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</si>
  <si>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</si>
  <si>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</si>
  <si>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</si>
  <si>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</si>
  <si>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</si>
  <si>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</si>
  <si>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</si>
  <si>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</si>
  <si>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</si>
  <si>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</si>
  <si>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</si>
  <si>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</si>
  <si>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</si>
  <si>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</si>
  <si>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</si>
  <si>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</si>
  <si>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</si>
  <si>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</si>
  <si>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</si>
  <si>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Compra de Divisas</t>
  </si>
  <si>
    <t>Divisas por Compra (Acreedora</t>
  </si>
  <si>
    <t>Crédito Simple Disponible 2020</t>
  </si>
  <si>
    <t>Disposición de Crédito Simple 2020</t>
  </si>
  <si>
    <t>Correspondiente del 1 de Enero al 31 de Diciembre de 2021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</si>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</sst>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8" fillId="0" borderId="0" xfId="10" applyNumberFormat="1" applyFont="1"/>
    <xf numFmtId="4" fontId="2" fillId="0" borderId="0" xfId="1" applyNumberFormat="1" applyFont="1" applyFill="1" applyBorder="1" applyAlignment="1" applyProtection="1">
      <alignment vertical="top" wrapText="1"/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631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630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"/>
  <sheetViews>
    <sheetView showGridLines="0" workbookViewId="0">
      <selection activeCell="E20" sqref="E20:F20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631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630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18607083.059999999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7532.15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7532.15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48918.37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6" x14ac:dyDescent="0.2">
      <c r="A17" s="75">
        <v>3.2</v>
      </c>
      <c r="B17" s="68" t="s">
        <v>538</v>
      </c>
      <c r="C17" s="66">
        <v>0</v>
      </c>
    </row>
    <row r="18" spans="1:6" x14ac:dyDescent="0.2">
      <c r="A18" s="75">
        <v>3.3</v>
      </c>
      <c r="B18" s="70" t="s">
        <v>539</v>
      </c>
      <c r="C18" s="76">
        <v>48918.37</v>
      </c>
    </row>
    <row r="19" spans="1:6" x14ac:dyDescent="0.2">
      <c r="A19" s="62"/>
      <c r="B19" s="77"/>
      <c r="C19" s="78"/>
    </row>
    <row r="20" spans="1:6" x14ac:dyDescent="0.2">
      <c r="A20" s="79" t="s">
        <v>83</v>
      </c>
      <c r="B20" s="79"/>
      <c r="C20" s="61">
        <f>C5+C7-C15</f>
        <v>18565696.839999996</v>
      </c>
      <c r="E20" s="166"/>
      <c r="F20" s="16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"/>
  <sheetViews>
    <sheetView showGridLines="0" tabSelected="1" workbookViewId="0">
      <selection activeCell="G38" sqref="G38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631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630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17417144.16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52790.31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41847</v>
      </c>
    </row>
    <row r="11" spans="1:3" x14ac:dyDescent="0.2">
      <c r="A11" s="100">
        <v>2.4</v>
      </c>
      <c r="B11" s="83" t="s">
        <v>241</v>
      </c>
      <c r="C11" s="93">
        <v>10943.31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129417.26</v>
      </c>
    </row>
    <row r="31" spans="1:3" x14ac:dyDescent="0.2">
      <c r="A31" s="100" t="s">
        <v>564</v>
      </c>
      <c r="B31" s="83" t="s">
        <v>442</v>
      </c>
      <c r="C31" s="93">
        <v>129417.26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6" x14ac:dyDescent="0.2">
      <c r="A33" s="100" t="s">
        <v>566</v>
      </c>
      <c r="B33" s="83" t="s">
        <v>452</v>
      </c>
      <c r="C33" s="93">
        <v>0</v>
      </c>
    </row>
    <row r="34" spans="1:6" x14ac:dyDescent="0.2">
      <c r="A34" s="100" t="s">
        <v>567</v>
      </c>
      <c r="B34" s="83" t="s">
        <v>568</v>
      </c>
      <c r="C34" s="93">
        <v>0</v>
      </c>
    </row>
    <row r="35" spans="1:6" x14ac:dyDescent="0.2">
      <c r="A35" s="100" t="s">
        <v>569</v>
      </c>
      <c r="B35" s="83" t="s">
        <v>570</v>
      </c>
      <c r="C35" s="93">
        <v>0</v>
      </c>
    </row>
    <row r="36" spans="1:6" x14ac:dyDescent="0.2">
      <c r="A36" s="100" t="s">
        <v>571</v>
      </c>
      <c r="B36" s="83" t="s">
        <v>460</v>
      </c>
      <c r="C36" s="93">
        <v>0</v>
      </c>
    </row>
    <row r="37" spans="1:6" x14ac:dyDescent="0.2">
      <c r="A37" s="100" t="s">
        <v>572</v>
      </c>
      <c r="B37" s="92" t="s">
        <v>573</v>
      </c>
      <c r="C37" s="99">
        <v>0</v>
      </c>
    </row>
    <row r="38" spans="1:6" x14ac:dyDescent="0.2">
      <c r="A38" s="85"/>
      <c r="B38" s="88"/>
      <c r="C38" s="89"/>
      <c r="F38" s="165"/>
    </row>
    <row r="39" spans="1:6" x14ac:dyDescent="0.2">
      <c r="A39" s="90" t="s">
        <v>85</v>
      </c>
      <c r="B39" s="60"/>
      <c r="C39" s="61">
        <f>C5-C7+C30</f>
        <v>17493771.110000003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workbookViewId="0">
      <selection activeCell="C6" sqref="C6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631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630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51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-28632.959999999999</v>
      </c>
      <c r="F27" s="36">
        <f t="shared" si="0"/>
        <v>-28632.959999999999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28632.959999999999</v>
      </c>
      <c r="E28" s="36">
        <v>0</v>
      </c>
      <c r="F28" s="36">
        <f t="shared" si="0"/>
        <v>28632.959999999999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ref="F34:F35" si="1">C34+D34+E34</f>
        <v>0</v>
      </c>
    </row>
    <row r="35" spans="1:6" x14ac:dyDescent="0.2">
      <c r="A35" s="31">
        <v>7911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si="1"/>
        <v>0</v>
      </c>
    </row>
    <row r="36" spans="1:6" x14ac:dyDescent="0.2">
      <c r="A36" s="31">
        <v>7921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7931</v>
      </c>
      <c r="B37" s="31" t="s">
        <v>628</v>
      </c>
      <c r="C37" s="36">
        <v>0</v>
      </c>
      <c r="D37" s="36">
        <v>0</v>
      </c>
      <c r="E37" s="36">
        <v>0</v>
      </c>
      <c r="F37" s="36">
        <f t="shared" ref="F37:F38" si="2">C37+D37+E37</f>
        <v>0</v>
      </c>
    </row>
    <row r="38" spans="1:6" x14ac:dyDescent="0.2">
      <c r="A38" s="31">
        <v>7932</v>
      </c>
      <c r="B38" s="31" t="s">
        <v>629</v>
      </c>
      <c r="C38" s="36">
        <v>0</v>
      </c>
      <c r="D38" s="36">
        <v>0</v>
      </c>
      <c r="E38" s="36">
        <v>0</v>
      </c>
      <c r="F38" s="36">
        <f t="shared" si="2"/>
        <v>0</v>
      </c>
    </row>
    <row r="39" spans="1:6" s="46" customFormat="1" x14ac:dyDescent="0.2">
      <c r="A39" s="45">
        <v>8000</v>
      </c>
      <c r="B39" s="46" t="s">
        <v>98</v>
      </c>
    </row>
    <row r="40" spans="1:6" x14ac:dyDescent="0.2">
      <c r="A40" s="31">
        <v>8110</v>
      </c>
      <c r="B40" s="31" t="s">
        <v>97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8120</v>
      </c>
      <c r="B41" s="31" t="s">
        <v>96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8130</v>
      </c>
      <c r="B42" s="31" t="s">
        <v>95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8140</v>
      </c>
      <c r="B43" s="31" t="s">
        <v>94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8150</v>
      </c>
      <c r="B44" s="31" t="s">
        <v>93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8210</v>
      </c>
      <c r="B45" s="31" t="s">
        <v>92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8220</v>
      </c>
      <c r="B46" s="31" t="s">
        <v>91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8230</v>
      </c>
      <c r="B47" s="31" t="s">
        <v>90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8240</v>
      </c>
      <c r="B48" s="31" t="s">
        <v>89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8250</v>
      </c>
      <c r="B49" s="31" t="s">
        <v>88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0" spans="1:6" x14ac:dyDescent="0.2">
      <c r="A50" s="31">
        <v>8260</v>
      </c>
      <c r="B50" s="31" t="s">
        <v>87</v>
      </c>
      <c r="C50" s="36">
        <v>0</v>
      </c>
      <c r="D50" s="36">
        <v>0</v>
      </c>
      <c r="E50" s="36">
        <v>0</v>
      </c>
      <c r="F50" s="36">
        <f t="shared" si="0"/>
        <v>0</v>
      </c>
    </row>
    <row r="51" spans="1:6" x14ac:dyDescent="0.2">
      <c r="A51" s="31">
        <v>8270</v>
      </c>
      <c r="B51" s="31" t="s">
        <v>86</v>
      </c>
      <c r="C51" s="36">
        <v>0</v>
      </c>
      <c r="D51" s="36">
        <v>0</v>
      </c>
      <c r="E51" s="36">
        <v>0</v>
      </c>
      <c r="F51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631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630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6056.5</v>
      </c>
      <c r="D20" s="26">
        <v>6056.5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811750.42</v>
      </c>
      <c r="D62" s="26">
        <f t="shared" ref="D62:E62" si="0">SUM(D63:D70)</f>
        <v>129417.26000000001</v>
      </c>
      <c r="E62" s="26">
        <f t="shared" si="0"/>
        <v>328026.64</v>
      </c>
    </row>
    <row r="63" spans="1:9" x14ac:dyDescent="0.2">
      <c r="A63" s="24">
        <v>1241</v>
      </c>
      <c r="B63" s="22" t="s">
        <v>240</v>
      </c>
      <c r="C63" s="26">
        <v>725475.15</v>
      </c>
      <c r="D63" s="26">
        <v>120694.3</v>
      </c>
      <c r="E63" s="26">
        <v>312220.08</v>
      </c>
    </row>
    <row r="64" spans="1:9" x14ac:dyDescent="0.2">
      <c r="A64" s="24">
        <v>1242</v>
      </c>
      <c r="B64" s="22" t="s">
        <v>241</v>
      </c>
      <c r="C64" s="26">
        <v>43361.27</v>
      </c>
      <c r="D64" s="26">
        <v>3241.8</v>
      </c>
      <c r="E64" s="26">
        <v>9725.4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42914</v>
      </c>
      <c r="D68" s="26">
        <v>5481.16</v>
      </c>
      <c r="E68" s="26">
        <v>6081.16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67310.62</v>
      </c>
      <c r="D110" s="26">
        <f>SUM(D111:D119)</f>
        <v>67310.62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67310.62</v>
      </c>
      <c r="D112" s="26">
        <f t="shared" ref="D112:D119" si="1">C112</f>
        <v>67310.62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0</v>
      </c>
      <c r="D117" s="26">
        <f t="shared" si="1"/>
        <v>0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631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630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18558164.690000001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18558164.690000001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18558164.690000001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7532.15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7532.15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7532.15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17493771.110000003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17361351.850000001</v>
      </c>
      <c r="D100" s="59">
        <f>C100/$C$99</f>
        <v>0.99243049087773272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8750686.5200000014</v>
      </c>
      <c r="D101" s="59">
        <f t="shared" ref="D101:D164" si="0">C101/$C$99</f>
        <v>0.50021727533623828</v>
      </c>
      <c r="E101" s="58"/>
    </row>
    <row r="102" spans="1:5" x14ac:dyDescent="0.2">
      <c r="A102" s="56">
        <v>5111</v>
      </c>
      <c r="B102" s="53" t="s">
        <v>364</v>
      </c>
      <c r="C102" s="57">
        <v>2036966.98</v>
      </c>
      <c r="D102" s="59">
        <f t="shared" si="0"/>
        <v>0.11643955823999572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2758793.3</v>
      </c>
      <c r="D104" s="59">
        <f t="shared" si="0"/>
        <v>0.15770146314667308</v>
      </c>
      <c r="E104" s="58"/>
    </row>
    <row r="105" spans="1:5" x14ac:dyDescent="0.2">
      <c r="A105" s="56">
        <v>5114</v>
      </c>
      <c r="B105" s="53" t="s">
        <v>367</v>
      </c>
      <c r="C105" s="57">
        <v>705073.98</v>
      </c>
      <c r="D105" s="59">
        <f t="shared" si="0"/>
        <v>4.0304287484186699E-2</v>
      </c>
      <c r="E105" s="58"/>
    </row>
    <row r="106" spans="1:5" x14ac:dyDescent="0.2">
      <c r="A106" s="56">
        <v>5115</v>
      </c>
      <c r="B106" s="53" t="s">
        <v>368</v>
      </c>
      <c r="C106" s="57">
        <v>3246420.88</v>
      </c>
      <c r="D106" s="59">
        <f t="shared" si="0"/>
        <v>0.18557581779175339</v>
      </c>
      <c r="E106" s="58"/>
    </row>
    <row r="107" spans="1:5" x14ac:dyDescent="0.2">
      <c r="A107" s="56">
        <v>5116</v>
      </c>
      <c r="B107" s="53" t="s">
        <v>369</v>
      </c>
      <c r="C107" s="57">
        <v>3431.38</v>
      </c>
      <c r="D107" s="59">
        <f t="shared" si="0"/>
        <v>1.9614867362923897E-4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218438.46</v>
      </c>
      <c r="D108" s="59">
        <f t="shared" si="0"/>
        <v>1.2486642166887248E-2</v>
      </c>
      <c r="E108" s="58"/>
    </row>
    <row r="109" spans="1:5" x14ac:dyDescent="0.2">
      <c r="A109" s="56">
        <v>5121</v>
      </c>
      <c r="B109" s="53" t="s">
        <v>371</v>
      </c>
      <c r="C109" s="57">
        <v>107836.6</v>
      </c>
      <c r="D109" s="59">
        <f t="shared" si="0"/>
        <v>6.1642855232258717E-3</v>
      </c>
      <c r="E109" s="58"/>
    </row>
    <row r="110" spans="1:5" x14ac:dyDescent="0.2">
      <c r="A110" s="56">
        <v>5122</v>
      </c>
      <c r="B110" s="53" t="s">
        <v>372</v>
      </c>
      <c r="C110" s="57">
        <v>26567.21</v>
      </c>
      <c r="D110" s="59">
        <f t="shared" si="0"/>
        <v>1.5186668347805996E-3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12962.96</v>
      </c>
      <c r="D112" s="59">
        <f t="shared" si="0"/>
        <v>7.410043219663457E-4</v>
      </c>
      <c r="E112" s="58"/>
    </row>
    <row r="113" spans="1:5" x14ac:dyDescent="0.2">
      <c r="A113" s="56">
        <v>5125</v>
      </c>
      <c r="B113" s="53" t="s">
        <v>375</v>
      </c>
      <c r="C113" s="57">
        <v>8501.98</v>
      </c>
      <c r="D113" s="59">
        <f t="shared" si="0"/>
        <v>4.8600041389246218E-4</v>
      </c>
      <c r="E113" s="58"/>
    </row>
    <row r="114" spans="1:5" x14ac:dyDescent="0.2">
      <c r="A114" s="56">
        <v>5126</v>
      </c>
      <c r="B114" s="53" t="s">
        <v>376</v>
      </c>
      <c r="C114" s="57">
        <v>29459.09</v>
      </c>
      <c r="D114" s="59">
        <f t="shared" si="0"/>
        <v>1.6839759600581624E-3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33110.620000000003</v>
      </c>
      <c r="D117" s="59">
        <f t="shared" si="0"/>
        <v>1.8927091129638082E-3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8392226.8699999992</v>
      </c>
      <c r="D118" s="59">
        <f t="shared" si="0"/>
        <v>0.47972657337460717</v>
      </c>
      <c r="E118" s="58"/>
    </row>
    <row r="119" spans="1:5" x14ac:dyDescent="0.2">
      <c r="A119" s="56">
        <v>5131</v>
      </c>
      <c r="B119" s="53" t="s">
        <v>381</v>
      </c>
      <c r="C119" s="57">
        <v>89720.45</v>
      </c>
      <c r="D119" s="59">
        <f t="shared" si="0"/>
        <v>5.1287083520095275E-3</v>
      </c>
      <c r="E119" s="58"/>
    </row>
    <row r="120" spans="1:5" x14ac:dyDescent="0.2">
      <c r="A120" s="56">
        <v>5132</v>
      </c>
      <c r="B120" s="53" t="s">
        <v>382</v>
      </c>
      <c r="C120" s="57">
        <v>404365.35</v>
      </c>
      <c r="D120" s="59">
        <f t="shared" si="0"/>
        <v>2.3114818837937791E-2</v>
      </c>
      <c r="E120" s="58"/>
    </row>
    <row r="121" spans="1:5" x14ac:dyDescent="0.2">
      <c r="A121" s="56">
        <v>5133</v>
      </c>
      <c r="B121" s="53" t="s">
        <v>383</v>
      </c>
      <c r="C121" s="57">
        <v>6947040.9199999999</v>
      </c>
      <c r="D121" s="59">
        <f t="shared" si="0"/>
        <v>0.3971151146495136</v>
      </c>
      <c r="E121" s="58"/>
    </row>
    <row r="122" spans="1:5" x14ac:dyDescent="0.2">
      <c r="A122" s="56">
        <v>5134</v>
      </c>
      <c r="B122" s="53" t="s">
        <v>384</v>
      </c>
      <c r="C122" s="57">
        <v>33275.760000000002</v>
      </c>
      <c r="D122" s="59">
        <f t="shared" si="0"/>
        <v>1.902149044409213E-3</v>
      </c>
      <c r="E122" s="58"/>
    </row>
    <row r="123" spans="1:5" x14ac:dyDescent="0.2">
      <c r="A123" s="56">
        <v>5135</v>
      </c>
      <c r="B123" s="53" t="s">
        <v>385</v>
      </c>
      <c r="C123" s="57">
        <v>453560.35</v>
      </c>
      <c r="D123" s="59">
        <f t="shared" si="0"/>
        <v>2.5926962639903885E-2</v>
      </c>
      <c r="E123" s="58"/>
    </row>
    <row r="124" spans="1:5" x14ac:dyDescent="0.2">
      <c r="A124" s="56">
        <v>5136</v>
      </c>
      <c r="B124" s="53" t="s">
        <v>386</v>
      </c>
      <c r="C124" s="57">
        <v>69223.520000000004</v>
      </c>
      <c r="D124" s="59">
        <f t="shared" si="0"/>
        <v>3.9570381688845586E-3</v>
      </c>
      <c r="E124" s="58"/>
    </row>
    <row r="125" spans="1:5" x14ac:dyDescent="0.2">
      <c r="A125" s="56">
        <v>5137</v>
      </c>
      <c r="B125" s="53" t="s">
        <v>387</v>
      </c>
      <c r="C125" s="57">
        <v>20960.95</v>
      </c>
      <c r="D125" s="59">
        <f t="shared" si="0"/>
        <v>1.1981950528675916E-3</v>
      </c>
      <c r="E125" s="58"/>
    </row>
    <row r="126" spans="1:5" x14ac:dyDescent="0.2">
      <c r="A126" s="56">
        <v>5138</v>
      </c>
      <c r="B126" s="53" t="s">
        <v>388</v>
      </c>
      <c r="C126" s="57">
        <v>211746.73</v>
      </c>
      <c r="D126" s="59">
        <f t="shared" si="0"/>
        <v>1.2104121442343484E-2</v>
      </c>
      <c r="E126" s="58"/>
    </row>
    <row r="127" spans="1:5" x14ac:dyDescent="0.2">
      <c r="A127" s="56">
        <v>5139</v>
      </c>
      <c r="B127" s="53" t="s">
        <v>389</v>
      </c>
      <c r="C127" s="57">
        <v>162332.84</v>
      </c>
      <c r="D127" s="59">
        <f t="shared" si="0"/>
        <v>9.2794651867375427E-3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3002</v>
      </c>
      <c r="D128" s="59">
        <f t="shared" si="0"/>
        <v>1.7160393725992905E-4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3002</v>
      </c>
      <c r="D138" s="59">
        <f t="shared" si="0"/>
        <v>1.7160393725992905E-4</v>
      </c>
      <c r="E138" s="58"/>
    </row>
    <row r="139" spans="1:5" x14ac:dyDescent="0.2">
      <c r="A139" s="56">
        <v>5241</v>
      </c>
      <c r="B139" s="53" t="s">
        <v>399</v>
      </c>
      <c r="C139" s="57">
        <v>3002</v>
      </c>
      <c r="D139" s="59">
        <f t="shared" si="0"/>
        <v>1.7160393725992905E-4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129417.26</v>
      </c>
      <c r="D186" s="59">
        <f t="shared" si="1"/>
        <v>7.3979051850073035E-3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129417.26</v>
      </c>
      <c r="D187" s="59">
        <f t="shared" si="1"/>
        <v>7.3979051850073035E-3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129417.26</v>
      </c>
      <c r="D192" s="59">
        <f t="shared" si="1"/>
        <v>7.3979051850073035E-3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631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630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1246259.52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1071925.73</v>
      </c>
    </row>
    <row r="15" spans="1:5" x14ac:dyDescent="0.2">
      <c r="A15" s="35">
        <v>3220</v>
      </c>
      <c r="B15" s="31" t="s">
        <v>474</v>
      </c>
      <c r="C15" s="36">
        <v>-625491.43000000005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631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630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1270224.1599999999</v>
      </c>
      <c r="D9" s="36">
        <v>2516396.36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1270224.1599999999</v>
      </c>
      <c r="D15" s="36">
        <f>SUM(D8:D14)</f>
        <v>2516396.36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811750.42</v>
      </c>
    </row>
    <row r="29" spans="1:5" x14ac:dyDescent="0.2">
      <c r="A29" s="35">
        <v>1241</v>
      </c>
      <c r="B29" s="31" t="s">
        <v>240</v>
      </c>
      <c r="C29" s="36">
        <v>725475.15</v>
      </c>
    </row>
    <row r="30" spans="1:5" x14ac:dyDescent="0.2">
      <c r="A30" s="35">
        <v>1242</v>
      </c>
      <c r="B30" s="31" t="s">
        <v>241</v>
      </c>
      <c r="C30" s="36">
        <v>43361.27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42914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129417.26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129417.26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129417.26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D79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f>D80</f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2019-02-13T21:19:08Z</cp:lastPrinted>
  <dcterms:created xsi:type="dcterms:W3CDTF">2012-12-11T20:36:24Z</dcterms:created>
  <dcterms:modified xsi:type="dcterms:W3CDTF">2022-01-12T19:50:09Z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