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Jasso\Desktop\Cuenta Pública SESEA 2019\"/>
    </mc:Choice>
  </mc:AlternateContent>
  <bookViews>
    <workbookView xWindow="0" yWindow="0" windowWidth="24000" windowHeight="94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41" i="4" l="1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48" i="6"/>
  <c r="H47" i="6"/>
  <c r="H35" i="6"/>
  <c r="H16" i="6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E65" i="6" s="1"/>
  <c r="H65" i="6" s="1"/>
  <c r="D57" i="6"/>
  <c r="D53" i="6"/>
  <c r="D43" i="6"/>
  <c r="D33" i="6"/>
  <c r="D23" i="6"/>
  <c r="D13" i="6"/>
  <c r="D5" i="6"/>
  <c r="C69" i="6"/>
  <c r="E69" i="6" s="1"/>
  <c r="H69" i="6" s="1"/>
  <c r="C65" i="6"/>
  <c r="C57" i="6"/>
  <c r="C53" i="6"/>
  <c r="C43" i="6"/>
  <c r="C33" i="6"/>
  <c r="C23" i="6"/>
  <c r="C13" i="6"/>
  <c r="C5" i="6"/>
  <c r="E43" i="6" l="1"/>
  <c r="H43" i="6" s="1"/>
  <c r="E33" i="6"/>
  <c r="H33" i="6" s="1"/>
  <c r="E23" i="6"/>
  <c r="H23" i="6"/>
  <c r="G77" i="6"/>
  <c r="F77" i="6"/>
  <c r="E13" i="6"/>
  <c r="H13" i="6" s="1"/>
  <c r="D77" i="6"/>
  <c r="C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<sst xmlns="http://schemas.openxmlformats.org/spreadsheetml/2006/main" count="220" uniqueCount="147">
  <si>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</si>
  <si>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</si>
  <si>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</si>
  <si>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</si>
  <si>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</si>
  <si>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</si>
  <si>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</si>
  <si>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</si>
  <si>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</si>
  <si>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</si>
  <si>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</si>
  <si>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</si>
  <si>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</si>
  <si>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</si>
  <si>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</si>
  <si>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</si>
  <si>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</si>
  <si>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</si>
  <si>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</si>
  <si>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</si>
  <si>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</si>
  <si>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</si>
  <si>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</si>
  <si>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</si>
  <si>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</si>
  <si>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</si>
  <si>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</si>
  <si>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</si>
  <si>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</si>
  <si>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</si>
  <si>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</si>
  <si>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</si>
  <si>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</si>
  <si>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</si>
  <si>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</si>
  <si>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</si>
  <si>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</si>
  <si>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</si>
  <si>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</si>
  <si>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</si>
  <si>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</si>
  <si>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</si>
  <si>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</si>
  <si>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</si>
  <si>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</si>
  <si>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</si>
  <si>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</si>
  <si>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</si>
  <si>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</si>
  <si>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</si>
  <si>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</si>
  <si>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</si>
  <si>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</si>
  <si>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</si>
  <si>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</si>
  <si>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</si>
  <si>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</si>
  <si>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</si>
  <si>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</si>
  <si>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</si>
  <si>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</si>
  <si>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</si>
  <si>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</si>
  <si>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</si>
  <si>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</si>
  <si>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</si>
  <si>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</si>
  <si>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</si>
  <si>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</si>
  <si>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</si>
  <si>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</si>
  <si>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</si>
  <si>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</si>
  <si>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</si>
  <si>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</si>
  <si>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</si>
  <si>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</si>
  <si>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</si>
  <si>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</si>
  <si>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</si>
  <si>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</si>
  <si>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</si>
  <si>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</si>
  <si>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</si>
  <si>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</si>
  <si>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</si>
  <si>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</si>
  <si>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</si>
  <si>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</si>
  <si>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</si>
  <si>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</si>
  <si>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</si>
  <si>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</si>
  <si>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</si>
  <si>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</si>
  <si>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</si>
  <si>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</si>
  <si>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</si>
  <si>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</si>
  <si>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</si>
  <si>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</si>
  <si>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</si>
  <si>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</si>
  <si>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</si>
  <si>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</si>
  <si>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</si>
  <si>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</si>
  <si>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</si>
  <si>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</si>
  <si>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</si>
  <si>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</si>
  <si>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</si>
  <si>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</si>
  <si>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</si>
  <si>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</si>
  <si>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</si>
  <si>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</si>
  <si>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</si>
  <si>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</si>
  <si>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</si>
  <si>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</si>
  <si>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</si>
  <si>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</si>
  <si>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</si>
  <si>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</si>
  <si>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</si>
  <si>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</si>
  <si>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</si>
  <si>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</si>
  <si>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</si>
  <si>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0101 DESPACHO DE LA DIRECCIÓN GENERAL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</si>
  <si>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</si>
  <si>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</si>
  <si>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</si>
  <si>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</si>
  <si>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</si>
  <si>
    <t xml:space="preserve">
Estado Analítico del Ejercicio del Presupuesto de Egresos
Clasificación Administrativa (Sector Paraestatal)
Del 1 de Enero al 31 de Diciembre de 2019</t>
  </si>
  <si>
    <t>Lic. Joel Eduardo Jasso Sánchez</t>
  </si>
  <si>
    <t>Comisionado para la atención de asuntos de la Coordinación Administrativa</t>
  </si>
  <si>
    <t>Lic. Alejandra López Rodríguez</t>
  </si>
  <si>
    <t xml:space="preserve">Secretaria Técnica </t>
  </si>
  <si>
    <t>Secretaría Ejecutiva del Sistema Estatal Anticorrupción de Guanajuato
Estado Analítico del Ejercicio del Presupuesto de Egresos
Clasificación Económica (por Tipo de Gasto)
Del 1 de Enero al 31 de Diciembre de 2019</t>
  </si>
  <si>
    <t>Secretaría Ejecutiva del Sistema Estatal Anticorrupción de Guanajuato
Estado Analítico del Ejercicio del Presupuesto de Egresos
Clasificación Administrativa
Del 01 de enero al 31 de diciembre de 2019</t>
  </si>
  <si>
    <t>Gobierno (Federal/Estatal/Municipal) de __________________________
Estado Analítico del Ejercicio del Presupuesto de Egresos
Clasificación Administrativa
Del 01 de enero al 31 de diciembre de 2019</t>
  </si>
  <si>
    <t>Sector Paraestatal del Gobierno (Federal/Estatal/Municipal) de ______________________
Estado Analítico del Ejercicio del Presupuesto de Egresos
Clasificación Administrativa
Del 01 de enero al 31 de diciembre de 2019</t>
  </si>
  <si>
    <t>Secretaría Ejecutiva del Sistema Estatal Anticorrupción de Guanajuato
Estado Analítico del Ejercicio del Presupuesto de Egresos
Clasificación Funcional (Finalidad y Función)
Del 1 de Enero al 31 de Diciembre de 2019</t>
  </si>
  <si>
    <t>Secretaría Ejecutiva del Sistema Estatal Anticorrupción de Guanajuato
Estado Analítico del Ejercicio del Presupuesto de Egresos
Clasificación por Objeto del Gasto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</si>
</sst>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0" fillId="0" borderId="14" xfId="0" applyNumberFormat="1" applyBorder="1" applyProtection="1">
      <protection locked="0"/>
    </xf>
    <xf numFmtId="4" fontId="3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3" fontId="7" fillId="0" borderId="14" xfId="0" applyNumberFormat="1" applyFont="1" applyFill="1" applyBorder="1" applyProtection="1">
      <protection locked="0"/>
    </xf>
    <xf numFmtId="3" fontId="3" fillId="0" borderId="14" xfId="0" applyNumberFormat="1" applyFont="1" applyFill="1" applyBorder="1" applyProtection="1">
      <protection locked="0"/>
    </xf>
    <xf numFmtId="3" fontId="7" fillId="0" borderId="8" xfId="0" applyNumberFormat="1" applyFont="1" applyFill="1" applyBorder="1" applyProtection="1">
      <protection locked="0"/>
    </xf>
    <xf numFmtId="3" fontId="3" fillId="0" borderId="13" xfId="0" applyNumberFormat="1" applyFont="1" applyFill="1" applyBorder="1" applyProtection="1">
      <protection locked="0"/>
    </xf>
    <xf numFmtId="3" fontId="7" fillId="0" borderId="13" xfId="0" applyNumberFormat="1" applyFont="1" applyFill="1" applyBorder="1" applyProtection="1">
      <protection locked="0"/>
    </xf>
    <xf numFmtId="3" fontId="7" fillId="0" borderId="12" xfId="0" applyNumberFormat="1" applyFont="1" applyFill="1" applyBorder="1" applyProtection="1">
      <protection locked="0"/>
    </xf>
    <xf numFmtId="0" fontId="8" fillId="0" borderId="5" xfId="0" applyFont="1" applyBorder="1" applyAlignment="1">
      <alignment horizontal="center" vertical="center" wrapText="1"/>
    </xf>
    <xf numFmtId="0" fontId="3" fillId="0" borderId="7" xfId="0" applyFont="1" applyBorder="1" applyProtection="1"/>
    <xf numFmtId="3" fontId="3" fillId="0" borderId="14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4" fontId="7" fillId="0" borderId="0" xfId="8" applyNumberFormat="1" applyFont="1" applyAlignment="1" applyProtection="1">
      <alignment horizontal="center"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4" fontId="9" fillId="0" borderId="0" xfId="8" applyNumberFormat="1" applyFont="1" applyAlignment="1" applyProtection="1">
      <alignment horizontal="center" vertical="top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workbookViewId="0">
      <selection activeCell="A2" sqref="A2:B4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146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56"/>
    </row>
    <row r="4" spans="1:8" x14ac:dyDescent="0.2">
      <c r="A4" s="61"/>
      <c r="B4" s="62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34" t="s">
        <v>61</v>
      </c>
      <c r="B5" s="6"/>
      <c r="C5" s="42">
        <f>SUM(C6:C12)</f>
        <v>5093535</v>
      </c>
      <c r="D5" s="42">
        <f>SUM(D6:D12)</f>
        <v>403565.56</v>
      </c>
      <c r="E5" s="42">
        <f>C5+D5</f>
        <v>5497100.5599999996</v>
      </c>
      <c r="F5" s="42">
        <f>SUM(F6:F12)</f>
        <v>5441817.5500000007</v>
      </c>
      <c r="G5" s="42">
        <f>SUM(G6:G12)</f>
        <v>5441817.5500000007</v>
      </c>
      <c r="H5" s="42">
        <f>E5-F5</f>
        <v>55283.009999998845</v>
      </c>
    </row>
    <row r="6" spans="1:8" x14ac:dyDescent="0.2">
      <c r="A6" s="33">
        <v>1100</v>
      </c>
      <c r="B6" s="10" t="s">
        <v>70</v>
      </c>
      <c r="C6" s="38">
        <v>1299360</v>
      </c>
      <c r="D6" s="38">
        <v>26040</v>
      </c>
      <c r="E6" s="38">
        <f t="shared" ref="E6:E69" si="0">C6+D6</f>
        <v>1325400</v>
      </c>
      <c r="F6" s="38">
        <v>1189772.2</v>
      </c>
      <c r="G6" s="38">
        <v>1189772.2</v>
      </c>
      <c r="H6" s="38">
        <f t="shared" ref="H6:H69" si="1">E6-F6</f>
        <v>135627.80000000005</v>
      </c>
    </row>
    <row r="7" spans="1:8" x14ac:dyDescent="0.2">
      <c r="A7" s="33">
        <v>1200</v>
      </c>
      <c r="B7" s="10" t="s">
        <v>71</v>
      </c>
      <c r="C7" s="38">
        <v>0</v>
      </c>
      <c r="D7" s="38">
        <v>104146.05</v>
      </c>
      <c r="E7" s="38">
        <f t="shared" si="0"/>
        <v>104146.05</v>
      </c>
      <c r="F7" s="38">
        <v>102217.45</v>
      </c>
      <c r="G7" s="38">
        <v>102217.45</v>
      </c>
      <c r="H7" s="38">
        <f t="shared" si="1"/>
        <v>1928.6000000000058</v>
      </c>
    </row>
    <row r="8" spans="1:8" x14ac:dyDescent="0.2">
      <c r="A8" s="33">
        <v>1300</v>
      </c>
      <c r="B8" s="10" t="s">
        <v>72</v>
      </c>
      <c r="C8" s="38">
        <v>1818841</v>
      </c>
      <c r="D8" s="38">
        <v>34822.32</v>
      </c>
      <c r="E8" s="38">
        <f t="shared" si="0"/>
        <v>1853663.32</v>
      </c>
      <c r="F8" s="38">
        <v>1686165.09</v>
      </c>
      <c r="G8" s="38">
        <v>1686165.09</v>
      </c>
      <c r="H8" s="38">
        <f t="shared" si="1"/>
        <v>167498.22999999998</v>
      </c>
    </row>
    <row r="9" spans="1:8" x14ac:dyDescent="0.2">
      <c r="A9" s="33">
        <v>1400</v>
      </c>
      <c r="B9" s="10" t="s">
        <v>34</v>
      </c>
      <c r="C9" s="38">
        <v>455348</v>
      </c>
      <c r="D9" s="38">
        <v>34376.51</v>
      </c>
      <c r="E9" s="38">
        <f t="shared" si="0"/>
        <v>489724.51</v>
      </c>
      <c r="F9" s="38">
        <v>395480.18</v>
      </c>
      <c r="G9" s="38">
        <v>395480.18</v>
      </c>
      <c r="H9" s="38">
        <f t="shared" si="1"/>
        <v>94244.330000000016</v>
      </c>
    </row>
    <row r="10" spans="1:8" x14ac:dyDescent="0.2">
      <c r="A10" s="33">
        <v>1500</v>
      </c>
      <c r="B10" s="10" t="s">
        <v>73</v>
      </c>
      <c r="C10" s="38">
        <v>1516524</v>
      </c>
      <c r="D10" s="38">
        <v>175295.68</v>
      </c>
      <c r="E10" s="38">
        <f t="shared" si="0"/>
        <v>1691819.68</v>
      </c>
      <c r="F10" s="38">
        <v>1468525.8</v>
      </c>
      <c r="G10" s="38">
        <v>1468525.8</v>
      </c>
      <c r="H10" s="38">
        <f t="shared" si="1"/>
        <v>223293.87999999989</v>
      </c>
    </row>
    <row r="11" spans="1:8" x14ac:dyDescent="0.2">
      <c r="A11" s="33">
        <v>1600</v>
      </c>
      <c r="B11" s="10" t="s">
        <v>35</v>
      </c>
      <c r="C11" s="38">
        <v>0</v>
      </c>
      <c r="D11" s="38">
        <v>0</v>
      </c>
      <c r="E11" s="38">
        <f t="shared" si="0"/>
        <v>0</v>
      </c>
      <c r="F11" s="38">
        <v>0</v>
      </c>
      <c r="G11" s="38">
        <v>0</v>
      </c>
      <c r="H11" s="38">
        <f t="shared" si="1"/>
        <v>0</v>
      </c>
    </row>
    <row r="12" spans="1:8" x14ac:dyDescent="0.2">
      <c r="A12" s="33">
        <v>1700</v>
      </c>
      <c r="B12" s="10" t="s">
        <v>74</v>
      </c>
      <c r="C12" s="38">
        <v>3462</v>
      </c>
      <c r="D12" s="38">
        <v>28885</v>
      </c>
      <c r="E12" s="38">
        <f t="shared" si="0"/>
        <v>32347</v>
      </c>
      <c r="F12" s="38">
        <v>599656.82999999996</v>
      </c>
      <c r="G12" s="38">
        <v>599656.82999999996</v>
      </c>
      <c r="H12" s="38">
        <f t="shared" si="1"/>
        <v>-567309.82999999996</v>
      </c>
    </row>
    <row r="13" spans="1:8" x14ac:dyDescent="0.2">
      <c r="A13" s="34" t="s">
        <v>62</v>
      </c>
      <c r="B13" s="6"/>
      <c r="C13" s="37">
        <f>SUM(C14:C22)</f>
        <v>304500</v>
      </c>
      <c r="D13" s="37">
        <f>SUM(D14:D22)</f>
        <v>-9000</v>
      </c>
      <c r="E13" s="37">
        <f t="shared" si="0"/>
        <v>295500</v>
      </c>
      <c r="F13" s="37">
        <f>SUM(F14:F22)</f>
        <v>175713.26</v>
      </c>
      <c r="G13" s="37">
        <f>SUM(G14:G22)</f>
        <v>175713.26</v>
      </c>
      <c r="H13" s="37">
        <f t="shared" si="1"/>
        <v>119786.73999999999</v>
      </c>
    </row>
    <row r="14" spans="1:8" x14ac:dyDescent="0.2">
      <c r="A14" s="33">
        <v>2100</v>
      </c>
      <c r="B14" s="10" t="s">
        <v>75</v>
      </c>
      <c r="C14" s="38">
        <v>118000</v>
      </c>
      <c r="D14" s="38">
        <v>5000</v>
      </c>
      <c r="E14" s="38">
        <f t="shared" si="0"/>
        <v>123000</v>
      </c>
      <c r="F14" s="38">
        <v>120910.47</v>
      </c>
      <c r="G14" s="38">
        <v>120910.47</v>
      </c>
      <c r="H14" s="38">
        <f t="shared" si="1"/>
        <v>2089.5299999999988</v>
      </c>
    </row>
    <row r="15" spans="1:8" x14ac:dyDescent="0.2">
      <c r="A15" s="33">
        <v>2200</v>
      </c>
      <c r="B15" s="10" t="s">
        <v>76</v>
      </c>
      <c r="C15" s="38">
        <v>35000</v>
      </c>
      <c r="D15" s="38">
        <v>0</v>
      </c>
      <c r="E15" s="38">
        <f t="shared" si="0"/>
        <v>35000</v>
      </c>
      <c r="F15" s="38">
        <v>20499.27</v>
      </c>
      <c r="G15" s="38">
        <v>20499.27</v>
      </c>
      <c r="H15" s="38">
        <f t="shared" si="1"/>
        <v>14500.73</v>
      </c>
    </row>
    <row r="16" spans="1:8" x14ac:dyDescent="0.2">
      <c r="A16" s="33">
        <v>2300</v>
      </c>
      <c r="B16" s="10" t="s">
        <v>77</v>
      </c>
      <c r="C16" s="38">
        <v>0</v>
      </c>
      <c r="D16" s="38">
        <v>0</v>
      </c>
      <c r="E16" s="38">
        <f t="shared" si="0"/>
        <v>0</v>
      </c>
      <c r="F16" s="38">
        <v>0</v>
      </c>
      <c r="G16" s="38">
        <v>0</v>
      </c>
      <c r="H16" s="38">
        <f t="shared" si="1"/>
        <v>0</v>
      </c>
    </row>
    <row r="17" spans="1:8" x14ac:dyDescent="0.2">
      <c r="A17" s="33">
        <v>2400</v>
      </c>
      <c r="B17" s="10" t="s">
        <v>78</v>
      </c>
      <c r="C17" s="38">
        <v>30000</v>
      </c>
      <c r="D17" s="38">
        <v>-9000</v>
      </c>
      <c r="E17" s="38">
        <f t="shared" si="0"/>
        <v>21000</v>
      </c>
      <c r="F17" s="38">
        <v>6218</v>
      </c>
      <c r="G17" s="38">
        <v>6218</v>
      </c>
      <c r="H17" s="38">
        <f t="shared" si="1"/>
        <v>14782</v>
      </c>
    </row>
    <row r="18" spans="1:8" x14ac:dyDescent="0.2">
      <c r="A18" s="33">
        <v>2500</v>
      </c>
      <c r="B18" s="10" t="s">
        <v>79</v>
      </c>
      <c r="C18" s="38">
        <v>7000</v>
      </c>
      <c r="D18" s="38">
        <v>-7000</v>
      </c>
      <c r="E18" s="38">
        <f t="shared" si="0"/>
        <v>0</v>
      </c>
      <c r="F18" s="38">
        <v>0</v>
      </c>
      <c r="G18" s="38">
        <v>0</v>
      </c>
      <c r="H18" s="38">
        <f t="shared" si="1"/>
        <v>0</v>
      </c>
    </row>
    <row r="19" spans="1:8" x14ac:dyDescent="0.2">
      <c r="A19" s="33">
        <v>2600</v>
      </c>
      <c r="B19" s="10" t="s">
        <v>80</v>
      </c>
      <c r="C19" s="38">
        <v>108000</v>
      </c>
      <c r="D19" s="38">
        <v>0</v>
      </c>
      <c r="E19" s="38">
        <f t="shared" si="0"/>
        <v>108000</v>
      </c>
      <c r="F19" s="38">
        <v>20836.14</v>
      </c>
      <c r="G19" s="38">
        <v>20836.14</v>
      </c>
      <c r="H19" s="38">
        <f t="shared" si="1"/>
        <v>87163.86</v>
      </c>
    </row>
    <row r="20" spans="1:8" x14ac:dyDescent="0.2">
      <c r="A20" s="33">
        <v>2700</v>
      </c>
      <c r="B20" s="10" t="s">
        <v>81</v>
      </c>
      <c r="C20" s="38">
        <v>0</v>
      </c>
      <c r="D20" s="38">
        <v>0</v>
      </c>
      <c r="E20" s="38">
        <f t="shared" si="0"/>
        <v>0</v>
      </c>
      <c r="F20" s="38">
        <v>0</v>
      </c>
      <c r="G20" s="38">
        <v>0</v>
      </c>
      <c r="H20" s="38">
        <f t="shared" si="1"/>
        <v>0</v>
      </c>
    </row>
    <row r="21" spans="1:8" x14ac:dyDescent="0.2">
      <c r="A21" s="33">
        <v>2800</v>
      </c>
      <c r="B21" s="10" t="s">
        <v>82</v>
      </c>
      <c r="C21" s="38">
        <v>0</v>
      </c>
      <c r="D21" s="38">
        <v>0</v>
      </c>
      <c r="E21" s="38">
        <f t="shared" si="0"/>
        <v>0</v>
      </c>
      <c r="F21" s="38">
        <v>0</v>
      </c>
      <c r="G21" s="38">
        <v>0</v>
      </c>
      <c r="H21" s="38">
        <f t="shared" si="1"/>
        <v>0</v>
      </c>
    </row>
    <row r="22" spans="1:8" x14ac:dyDescent="0.2">
      <c r="A22" s="33">
        <v>2900</v>
      </c>
      <c r="B22" s="10" t="s">
        <v>83</v>
      </c>
      <c r="C22" s="38">
        <v>6500</v>
      </c>
      <c r="D22" s="38">
        <v>2000</v>
      </c>
      <c r="E22" s="38">
        <f t="shared" si="0"/>
        <v>8500</v>
      </c>
      <c r="F22" s="38">
        <v>7249.38</v>
      </c>
      <c r="G22" s="38">
        <v>7249.38</v>
      </c>
      <c r="H22" s="38">
        <f t="shared" si="1"/>
        <v>1250.6199999999999</v>
      </c>
    </row>
    <row r="23" spans="1:8" x14ac:dyDescent="0.2">
      <c r="A23" s="34" t="s">
        <v>63</v>
      </c>
      <c r="B23" s="6"/>
      <c r="C23" s="37">
        <f>SUM(C24:C32)</f>
        <v>9637487.5999999996</v>
      </c>
      <c r="D23" s="37">
        <f>SUM(D24:D32)</f>
        <v>587815.37</v>
      </c>
      <c r="E23" s="37">
        <f t="shared" si="0"/>
        <v>10225302.969999999</v>
      </c>
      <c r="F23" s="37">
        <f>SUM(F24:F32)</f>
        <v>7600245.8100000015</v>
      </c>
      <c r="G23" s="37">
        <f>SUM(G24:G32)</f>
        <v>7567399.0600000015</v>
      </c>
      <c r="H23" s="37">
        <f t="shared" si="1"/>
        <v>2625057.1599999974</v>
      </c>
    </row>
    <row r="24" spans="1:8" x14ac:dyDescent="0.2">
      <c r="A24" s="33">
        <v>3100</v>
      </c>
      <c r="B24" s="10" t="s">
        <v>84</v>
      </c>
      <c r="C24" s="38">
        <v>78000</v>
      </c>
      <c r="D24" s="38">
        <v>-6000</v>
      </c>
      <c r="E24" s="38">
        <f t="shared" si="0"/>
        <v>72000</v>
      </c>
      <c r="F24" s="38">
        <v>21554.99</v>
      </c>
      <c r="G24" s="38">
        <v>21554.99</v>
      </c>
      <c r="H24" s="38">
        <f t="shared" si="1"/>
        <v>50445.009999999995</v>
      </c>
    </row>
    <row r="25" spans="1:8" x14ac:dyDescent="0.2">
      <c r="A25" s="33">
        <v>3200</v>
      </c>
      <c r="B25" s="10" t="s">
        <v>85</v>
      </c>
      <c r="C25" s="38">
        <v>476000</v>
      </c>
      <c r="D25" s="38">
        <v>-33000</v>
      </c>
      <c r="E25" s="38">
        <f t="shared" si="0"/>
        <v>443000</v>
      </c>
      <c r="F25" s="38">
        <v>417361.99</v>
      </c>
      <c r="G25" s="38">
        <v>417361.99</v>
      </c>
      <c r="H25" s="38">
        <f t="shared" si="1"/>
        <v>25638.010000000009</v>
      </c>
    </row>
    <row r="26" spans="1:8" x14ac:dyDescent="0.2">
      <c r="A26" s="33">
        <v>3300</v>
      </c>
      <c r="B26" s="10" t="s">
        <v>86</v>
      </c>
      <c r="C26" s="38">
        <v>8046751.5999999996</v>
      </c>
      <c r="D26" s="38">
        <v>934490</v>
      </c>
      <c r="E26" s="38">
        <f t="shared" si="0"/>
        <v>8981241.5999999996</v>
      </c>
      <c r="F26" s="38">
        <v>6641406.6500000004</v>
      </c>
      <c r="G26" s="38">
        <v>6608559.9000000004</v>
      </c>
      <c r="H26" s="38">
        <f t="shared" si="1"/>
        <v>2339834.9499999993</v>
      </c>
    </row>
    <row r="27" spans="1:8" x14ac:dyDescent="0.2">
      <c r="A27" s="33">
        <v>3400</v>
      </c>
      <c r="B27" s="10" t="s">
        <v>87</v>
      </c>
      <c r="C27" s="38">
        <v>0</v>
      </c>
      <c r="D27" s="38">
        <v>9166</v>
      </c>
      <c r="E27" s="38">
        <f t="shared" si="0"/>
        <v>9166</v>
      </c>
      <c r="F27" s="38">
        <v>3029.11</v>
      </c>
      <c r="G27" s="38">
        <v>3029.11</v>
      </c>
      <c r="H27" s="38">
        <f t="shared" si="1"/>
        <v>6136.8899999999994</v>
      </c>
    </row>
    <row r="28" spans="1:8" x14ac:dyDescent="0.2">
      <c r="A28" s="33">
        <v>3500</v>
      </c>
      <c r="B28" s="10" t="s">
        <v>88</v>
      </c>
      <c r="C28" s="38">
        <v>192500</v>
      </c>
      <c r="D28" s="38">
        <v>14634</v>
      </c>
      <c r="E28" s="38">
        <f t="shared" si="0"/>
        <v>207134</v>
      </c>
      <c r="F28" s="38">
        <v>177565.12</v>
      </c>
      <c r="G28" s="38">
        <v>177565.12</v>
      </c>
      <c r="H28" s="38">
        <f t="shared" si="1"/>
        <v>29568.880000000005</v>
      </c>
    </row>
    <row r="29" spans="1:8" x14ac:dyDescent="0.2">
      <c r="A29" s="33">
        <v>3600</v>
      </c>
      <c r="B29" s="10" t="s">
        <v>89</v>
      </c>
      <c r="C29" s="38">
        <v>316200</v>
      </c>
      <c r="D29" s="38">
        <v>-226990</v>
      </c>
      <c r="E29" s="38">
        <f t="shared" si="0"/>
        <v>89210</v>
      </c>
      <c r="F29" s="38">
        <v>14210</v>
      </c>
      <c r="G29" s="38">
        <v>14210</v>
      </c>
      <c r="H29" s="38">
        <f t="shared" si="1"/>
        <v>75000</v>
      </c>
    </row>
    <row r="30" spans="1:8" ht="16.5" customHeight="1" x14ac:dyDescent="0.2">
      <c r="A30" s="33" t="s">
        <v>136</v>
      </c>
      <c r="B30" s="10" t="s">
        <v>90</v>
      </c>
      <c r="C30" s="38">
        <v>140000</v>
      </c>
      <c r="D30" s="38">
        <v>0</v>
      </c>
      <c r="E30" s="38">
        <f t="shared" si="0"/>
        <v>140000</v>
      </c>
      <c r="F30" s="38">
        <v>90212.47</v>
      </c>
      <c r="G30" s="38">
        <v>90212.47</v>
      </c>
      <c r="H30" s="38">
        <f t="shared" si="1"/>
        <v>49787.53</v>
      </c>
    </row>
    <row r="31" spans="1:8" x14ac:dyDescent="0.2">
      <c r="A31" s="33">
        <v>3800</v>
      </c>
      <c r="B31" s="10" t="s">
        <v>91</v>
      </c>
      <c r="C31" s="38">
        <v>301508</v>
      </c>
      <c r="D31" s="38">
        <v>-125300</v>
      </c>
      <c r="E31" s="38">
        <f t="shared" si="0"/>
        <v>176208</v>
      </c>
      <c r="F31" s="38">
        <v>137967.78</v>
      </c>
      <c r="G31" s="38">
        <v>137967.78</v>
      </c>
      <c r="H31" s="38">
        <f t="shared" si="1"/>
        <v>38240.22</v>
      </c>
    </row>
    <row r="32" spans="1:8" x14ac:dyDescent="0.2">
      <c r="A32" s="33">
        <v>3900</v>
      </c>
      <c r="B32" s="10" t="s">
        <v>18</v>
      </c>
      <c r="C32" s="38">
        <v>86528</v>
      </c>
      <c r="D32" s="38">
        <v>20815.37</v>
      </c>
      <c r="E32" s="38">
        <f t="shared" si="0"/>
        <v>107343.37</v>
      </c>
      <c r="F32" s="38">
        <v>96937.7</v>
      </c>
      <c r="G32" s="38">
        <v>96937.7</v>
      </c>
      <c r="H32" s="38">
        <f t="shared" si="1"/>
        <v>10405.669999999998</v>
      </c>
    </row>
    <row r="33" spans="1:8" x14ac:dyDescent="0.2">
      <c r="A33" s="34" t="s">
        <v>64</v>
      </c>
      <c r="B33" s="6"/>
      <c r="C33" s="37">
        <f>SUM(C34:C42)</f>
        <v>15795658.6</v>
      </c>
      <c r="D33" s="37">
        <f>SUM(D34:D42)</f>
        <v>1023561.93</v>
      </c>
      <c r="E33" s="37">
        <f t="shared" si="0"/>
        <v>16819220.530000001</v>
      </c>
      <c r="F33" s="37">
        <f>SUM(F34:F42)</f>
        <v>13025395.210000001</v>
      </c>
      <c r="G33" s="37">
        <f>SUM(G34:G42)</f>
        <v>12992548.460000001</v>
      </c>
      <c r="H33" s="37">
        <f t="shared" si="1"/>
        <v>3793825.3200000003</v>
      </c>
    </row>
    <row r="34" spans="1:8" x14ac:dyDescent="0.2">
      <c r="A34" s="33">
        <v>4100</v>
      </c>
      <c r="B34" s="10" t="s">
        <v>92</v>
      </c>
      <c r="C34" s="38">
        <v>15795658.6</v>
      </c>
      <c r="D34" s="38">
        <v>988561.93</v>
      </c>
      <c r="E34" s="38">
        <f t="shared" si="0"/>
        <v>16784220.530000001</v>
      </c>
      <c r="F34" s="38">
        <v>12990395.210000001</v>
      </c>
      <c r="G34" s="38">
        <v>12957548.460000001</v>
      </c>
      <c r="H34" s="38">
        <f t="shared" si="1"/>
        <v>3793825.3200000003</v>
      </c>
    </row>
    <row r="35" spans="1:8" x14ac:dyDescent="0.2">
      <c r="A35" s="33">
        <v>4200</v>
      </c>
      <c r="B35" s="10" t="s">
        <v>93</v>
      </c>
      <c r="C35" s="38">
        <v>0</v>
      </c>
      <c r="D35" s="38">
        <v>0</v>
      </c>
      <c r="E35" s="38">
        <f t="shared" si="0"/>
        <v>0</v>
      </c>
      <c r="F35" s="38">
        <v>0</v>
      </c>
      <c r="G35" s="38">
        <v>0</v>
      </c>
      <c r="H35" s="38">
        <f t="shared" si="1"/>
        <v>0</v>
      </c>
    </row>
    <row r="36" spans="1:8" x14ac:dyDescent="0.2">
      <c r="A36" s="33">
        <v>4300</v>
      </c>
      <c r="B36" s="10" t="s">
        <v>94</v>
      </c>
      <c r="C36" s="38">
        <v>0</v>
      </c>
      <c r="D36" s="38">
        <v>0</v>
      </c>
      <c r="E36" s="38">
        <f t="shared" si="0"/>
        <v>0</v>
      </c>
      <c r="F36" s="38">
        <v>0</v>
      </c>
      <c r="G36" s="38">
        <v>0</v>
      </c>
      <c r="H36" s="38">
        <f t="shared" si="1"/>
        <v>0</v>
      </c>
    </row>
    <row r="37" spans="1:8" x14ac:dyDescent="0.2">
      <c r="A37" s="33">
        <v>4400</v>
      </c>
      <c r="B37" s="10" t="s">
        <v>95</v>
      </c>
      <c r="C37" s="38">
        <v>0</v>
      </c>
      <c r="D37" s="38">
        <v>35000</v>
      </c>
      <c r="E37" s="38">
        <f t="shared" si="0"/>
        <v>35000</v>
      </c>
      <c r="F37" s="38">
        <v>35000</v>
      </c>
      <c r="G37" s="38">
        <v>35000</v>
      </c>
      <c r="H37" s="38">
        <f t="shared" si="1"/>
        <v>0</v>
      </c>
    </row>
    <row r="38" spans="1:8" x14ac:dyDescent="0.2">
      <c r="A38" s="33">
        <v>4500</v>
      </c>
      <c r="B38" s="10" t="s">
        <v>40</v>
      </c>
      <c r="C38" s="38">
        <v>0</v>
      </c>
      <c r="D38" s="38">
        <v>0</v>
      </c>
      <c r="E38" s="38">
        <f t="shared" si="0"/>
        <v>0</v>
      </c>
      <c r="F38" s="38">
        <v>0</v>
      </c>
      <c r="G38" s="38">
        <v>0</v>
      </c>
      <c r="H38" s="38">
        <f t="shared" si="1"/>
        <v>0</v>
      </c>
    </row>
    <row r="39" spans="1:8" x14ac:dyDescent="0.2">
      <c r="A39" s="33">
        <v>4600</v>
      </c>
      <c r="B39" s="10" t="s">
        <v>96</v>
      </c>
      <c r="C39" s="38">
        <v>0</v>
      </c>
      <c r="D39" s="38">
        <v>0</v>
      </c>
      <c r="E39" s="38">
        <f t="shared" si="0"/>
        <v>0</v>
      </c>
      <c r="F39" s="38">
        <v>0</v>
      </c>
      <c r="G39" s="38">
        <v>0</v>
      </c>
      <c r="H39" s="38">
        <f t="shared" si="1"/>
        <v>0</v>
      </c>
    </row>
    <row r="40" spans="1:8" x14ac:dyDescent="0.2">
      <c r="A40" s="33">
        <v>4700</v>
      </c>
      <c r="B40" s="10" t="s">
        <v>97</v>
      </c>
      <c r="C40" s="38">
        <v>0</v>
      </c>
      <c r="D40" s="38">
        <v>0</v>
      </c>
      <c r="E40" s="38">
        <f t="shared" si="0"/>
        <v>0</v>
      </c>
      <c r="F40" s="38">
        <v>0</v>
      </c>
      <c r="G40" s="38">
        <v>0</v>
      </c>
      <c r="H40" s="38">
        <f t="shared" si="1"/>
        <v>0</v>
      </c>
    </row>
    <row r="41" spans="1:8" x14ac:dyDescent="0.2">
      <c r="A41" s="33">
        <v>4800</v>
      </c>
      <c r="B41" s="10" t="s">
        <v>36</v>
      </c>
      <c r="C41" s="38">
        <v>0</v>
      </c>
      <c r="D41" s="38">
        <v>0</v>
      </c>
      <c r="E41" s="38">
        <f t="shared" si="0"/>
        <v>0</v>
      </c>
      <c r="F41" s="38">
        <v>0</v>
      </c>
      <c r="G41" s="38">
        <v>0</v>
      </c>
      <c r="H41" s="38">
        <f t="shared" si="1"/>
        <v>0</v>
      </c>
    </row>
    <row r="42" spans="1:8" x14ac:dyDescent="0.2">
      <c r="A42" s="33">
        <v>4900</v>
      </c>
      <c r="B42" s="10" t="s">
        <v>98</v>
      </c>
      <c r="C42" s="38">
        <v>0</v>
      </c>
      <c r="D42" s="38">
        <v>0</v>
      </c>
      <c r="E42" s="38">
        <f t="shared" si="0"/>
        <v>0</v>
      </c>
      <c r="F42" s="38">
        <v>0</v>
      </c>
      <c r="G42" s="38">
        <v>0</v>
      </c>
      <c r="H42" s="38">
        <f t="shared" si="1"/>
        <v>0</v>
      </c>
    </row>
    <row r="43" spans="1:8" x14ac:dyDescent="0.2">
      <c r="A43" s="34" t="s">
        <v>65</v>
      </c>
      <c r="B43" s="6"/>
      <c r="C43" s="37">
        <f>SUM(C44:C52)</f>
        <v>760136</v>
      </c>
      <c r="D43" s="37">
        <f>SUM(D44:D52)</f>
        <v>0</v>
      </c>
      <c r="E43" s="37">
        <f t="shared" si="0"/>
        <v>760136</v>
      </c>
      <c r="F43" s="37">
        <f>SUM(F44:F52)</f>
        <v>337275.42</v>
      </c>
      <c r="G43" s="37">
        <f>SUM(G44:G52)</f>
        <v>337275.42</v>
      </c>
      <c r="H43" s="37">
        <f t="shared" si="1"/>
        <v>422860.58</v>
      </c>
    </row>
    <row r="44" spans="1:8" x14ac:dyDescent="0.2">
      <c r="A44" s="33">
        <v>5100</v>
      </c>
      <c r="B44" s="10" t="s">
        <v>99</v>
      </c>
      <c r="C44" s="38">
        <v>705136</v>
      </c>
      <c r="D44" s="38">
        <v>-42000</v>
      </c>
      <c r="E44" s="38">
        <f t="shared" si="0"/>
        <v>663136</v>
      </c>
      <c r="F44" s="38">
        <v>325275.42</v>
      </c>
      <c r="G44" s="38">
        <v>325275.42</v>
      </c>
      <c r="H44" s="38">
        <f t="shared" si="1"/>
        <v>337860.58</v>
      </c>
    </row>
    <row r="45" spans="1:8" x14ac:dyDescent="0.2">
      <c r="A45" s="33">
        <v>5200</v>
      </c>
      <c r="B45" s="10" t="s">
        <v>100</v>
      </c>
      <c r="C45" s="38">
        <v>40000</v>
      </c>
      <c r="D45" s="38">
        <v>-25000</v>
      </c>
      <c r="E45" s="38">
        <f t="shared" si="0"/>
        <v>15000</v>
      </c>
      <c r="F45" s="38">
        <v>0</v>
      </c>
      <c r="G45" s="38">
        <v>0</v>
      </c>
      <c r="H45" s="38">
        <f t="shared" si="1"/>
        <v>15000</v>
      </c>
    </row>
    <row r="46" spans="1:8" x14ac:dyDescent="0.2">
      <c r="A46" s="33">
        <v>5300</v>
      </c>
      <c r="B46" s="10" t="s">
        <v>101</v>
      </c>
      <c r="C46" s="38">
        <v>0</v>
      </c>
      <c r="D46" s="38">
        <v>0</v>
      </c>
      <c r="E46" s="38">
        <f t="shared" si="0"/>
        <v>0</v>
      </c>
      <c r="F46" s="38">
        <v>0</v>
      </c>
      <c r="G46" s="38">
        <v>0</v>
      </c>
      <c r="H46" s="38">
        <f t="shared" si="1"/>
        <v>0</v>
      </c>
    </row>
    <row r="47" spans="1:8" x14ac:dyDescent="0.2">
      <c r="A47" s="33">
        <v>5400</v>
      </c>
      <c r="B47" s="10" t="s">
        <v>102</v>
      </c>
      <c r="C47" s="38">
        <v>0</v>
      </c>
      <c r="D47" s="38">
        <v>0</v>
      </c>
      <c r="E47" s="38">
        <f t="shared" si="0"/>
        <v>0</v>
      </c>
      <c r="F47" s="38">
        <v>0</v>
      </c>
      <c r="G47" s="38">
        <v>0</v>
      </c>
      <c r="H47" s="38">
        <f t="shared" si="1"/>
        <v>0</v>
      </c>
    </row>
    <row r="48" spans="1:8" x14ac:dyDescent="0.2">
      <c r="A48" s="33">
        <v>5500</v>
      </c>
      <c r="B48" s="10" t="s">
        <v>103</v>
      </c>
      <c r="C48" s="38">
        <v>0</v>
      </c>
      <c r="D48" s="38">
        <v>0</v>
      </c>
      <c r="E48" s="38">
        <f t="shared" si="0"/>
        <v>0</v>
      </c>
      <c r="F48" s="38">
        <v>0</v>
      </c>
      <c r="G48" s="38">
        <v>0</v>
      </c>
      <c r="H48" s="38">
        <f t="shared" si="1"/>
        <v>0</v>
      </c>
    </row>
    <row r="49" spans="1:8" x14ac:dyDescent="0.2">
      <c r="A49" s="33">
        <v>5600</v>
      </c>
      <c r="B49" s="10" t="s">
        <v>104</v>
      </c>
      <c r="C49" s="38">
        <v>0</v>
      </c>
      <c r="D49" s="38">
        <v>67000</v>
      </c>
      <c r="E49" s="38">
        <f t="shared" si="0"/>
        <v>67000</v>
      </c>
      <c r="F49" s="38">
        <v>12000</v>
      </c>
      <c r="G49" s="38">
        <v>12000</v>
      </c>
      <c r="H49" s="38">
        <f t="shared" si="1"/>
        <v>55000</v>
      </c>
    </row>
    <row r="50" spans="1:8" x14ac:dyDescent="0.2">
      <c r="A50" s="33">
        <v>5700</v>
      </c>
      <c r="B50" s="10" t="s">
        <v>105</v>
      </c>
      <c r="C50" s="38">
        <v>0</v>
      </c>
      <c r="D50" s="38">
        <v>0</v>
      </c>
      <c r="E50" s="38">
        <f t="shared" si="0"/>
        <v>0</v>
      </c>
      <c r="F50" s="38">
        <v>0</v>
      </c>
      <c r="G50" s="38">
        <v>0</v>
      </c>
      <c r="H50" s="38">
        <f t="shared" si="1"/>
        <v>0</v>
      </c>
    </row>
    <row r="51" spans="1:8" x14ac:dyDescent="0.2">
      <c r="A51" s="33">
        <v>5800</v>
      </c>
      <c r="B51" s="10" t="s">
        <v>106</v>
      </c>
      <c r="C51" s="38">
        <v>0</v>
      </c>
      <c r="D51" s="38">
        <v>0</v>
      </c>
      <c r="E51" s="38">
        <f t="shared" si="0"/>
        <v>0</v>
      </c>
      <c r="F51" s="38">
        <v>0</v>
      </c>
      <c r="G51" s="38">
        <v>0</v>
      </c>
      <c r="H51" s="38">
        <f t="shared" si="1"/>
        <v>0</v>
      </c>
    </row>
    <row r="52" spans="1:8" x14ac:dyDescent="0.2">
      <c r="A52" s="33">
        <v>5900</v>
      </c>
      <c r="B52" s="10" t="s">
        <v>107</v>
      </c>
      <c r="C52" s="38">
        <v>15000</v>
      </c>
      <c r="D52" s="38">
        <v>0</v>
      </c>
      <c r="E52" s="38">
        <f t="shared" si="0"/>
        <v>15000</v>
      </c>
      <c r="F52" s="38">
        <v>0</v>
      </c>
      <c r="G52" s="38">
        <v>0</v>
      </c>
      <c r="H52" s="38">
        <f t="shared" si="1"/>
        <v>15000</v>
      </c>
    </row>
    <row r="53" spans="1:8" x14ac:dyDescent="0.2">
      <c r="A53" s="34" t="s">
        <v>66</v>
      </c>
      <c r="B53" s="6"/>
      <c r="C53" s="37">
        <f>SUM(C54:C56)</f>
        <v>0</v>
      </c>
      <c r="D53" s="37">
        <f>SUM(D54:D56)</f>
        <v>0</v>
      </c>
      <c r="E53" s="37">
        <f t="shared" si="0"/>
        <v>0</v>
      </c>
      <c r="F53" s="37">
        <f>SUM(F54:F56)</f>
        <v>0</v>
      </c>
      <c r="G53" s="37">
        <f>SUM(G54:G56)</f>
        <v>0</v>
      </c>
      <c r="H53" s="37">
        <f t="shared" si="1"/>
        <v>0</v>
      </c>
    </row>
    <row r="54" spans="1:8" x14ac:dyDescent="0.2">
      <c r="A54" s="33">
        <v>6100</v>
      </c>
      <c r="B54" s="10" t="s">
        <v>108</v>
      </c>
      <c r="C54" s="38">
        <v>0</v>
      </c>
      <c r="D54" s="38">
        <v>0</v>
      </c>
      <c r="E54" s="38">
        <f t="shared" si="0"/>
        <v>0</v>
      </c>
      <c r="F54" s="38">
        <v>0</v>
      </c>
      <c r="G54" s="38">
        <v>0</v>
      </c>
      <c r="H54" s="38">
        <f t="shared" si="1"/>
        <v>0</v>
      </c>
    </row>
    <row r="55" spans="1:8" x14ac:dyDescent="0.2">
      <c r="A55" s="33">
        <v>6200</v>
      </c>
      <c r="B55" s="10" t="s">
        <v>109</v>
      </c>
      <c r="C55" s="38">
        <v>0</v>
      </c>
      <c r="D55" s="38">
        <v>0</v>
      </c>
      <c r="E55" s="38">
        <f t="shared" si="0"/>
        <v>0</v>
      </c>
      <c r="F55" s="38">
        <v>0</v>
      </c>
      <c r="G55" s="38">
        <v>0</v>
      </c>
      <c r="H55" s="38">
        <f t="shared" si="1"/>
        <v>0</v>
      </c>
    </row>
    <row r="56" spans="1:8" x14ac:dyDescent="0.2">
      <c r="A56" s="33">
        <v>6300</v>
      </c>
      <c r="B56" s="10" t="s">
        <v>110</v>
      </c>
      <c r="C56" s="38">
        <v>0</v>
      </c>
      <c r="D56" s="38">
        <v>0</v>
      </c>
      <c r="E56" s="38">
        <f t="shared" si="0"/>
        <v>0</v>
      </c>
      <c r="F56" s="38">
        <v>0</v>
      </c>
      <c r="G56" s="38">
        <v>0</v>
      </c>
      <c r="H56" s="38">
        <f t="shared" si="1"/>
        <v>0</v>
      </c>
    </row>
    <row r="57" spans="1:8" x14ac:dyDescent="0.2">
      <c r="A57" s="34" t="s">
        <v>67</v>
      </c>
      <c r="B57" s="6"/>
      <c r="C57" s="37">
        <f>SUM(C58:C64)</f>
        <v>0</v>
      </c>
      <c r="D57" s="37">
        <f>SUM(D58:D64)</f>
        <v>0</v>
      </c>
      <c r="E57" s="37">
        <f t="shared" si="0"/>
        <v>0</v>
      </c>
      <c r="F57" s="37">
        <f>SUM(F58:F64)</f>
        <v>0</v>
      </c>
      <c r="G57" s="37">
        <f>SUM(G58:G64)</f>
        <v>0</v>
      </c>
      <c r="H57" s="37">
        <f t="shared" si="1"/>
        <v>0</v>
      </c>
    </row>
    <row r="58" spans="1:8" x14ac:dyDescent="0.2">
      <c r="A58" s="33">
        <v>7100</v>
      </c>
      <c r="B58" s="10" t="s">
        <v>111</v>
      </c>
      <c r="C58" s="38">
        <v>0</v>
      </c>
      <c r="D58" s="38">
        <v>0</v>
      </c>
      <c r="E58" s="38">
        <f t="shared" si="0"/>
        <v>0</v>
      </c>
      <c r="F58" s="38">
        <v>0</v>
      </c>
      <c r="G58" s="38">
        <v>0</v>
      </c>
      <c r="H58" s="38">
        <f t="shared" si="1"/>
        <v>0</v>
      </c>
    </row>
    <row r="59" spans="1:8" x14ac:dyDescent="0.2">
      <c r="A59" s="33">
        <v>7200</v>
      </c>
      <c r="B59" s="10" t="s">
        <v>112</v>
      </c>
      <c r="C59" s="38">
        <v>0</v>
      </c>
      <c r="D59" s="38">
        <v>0</v>
      </c>
      <c r="E59" s="38">
        <f t="shared" si="0"/>
        <v>0</v>
      </c>
      <c r="F59" s="38">
        <v>0</v>
      </c>
      <c r="G59" s="38">
        <v>0</v>
      </c>
      <c r="H59" s="38">
        <f t="shared" si="1"/>
        <v>0</v>
      </c>
    </row>
    <row r="60" spans="1:8" x14ac:dyDescent="0.2">
      <c r="A60" s="33">
        <v>7300</v>
      </c>
      <c r="B60" s="10" t="s">
        <v>113</v>
      </c>
      <c r="C60" s="38">
        <v>0</v>
      </c>
      <c r="D60" s="38">
        <v>0</v>
      </c>
      <c r="E60" s="38">
        <f t="shared" si="0"/>
        <v>0</v>
      </c>
      <c r="F60" s="38">
        <v>0</v>
      </c>
      <c r="G60" s="38">
        <v>0</v>
      </c>
      <c r="H60" s="38">
        <f t="shared" si="1"/>
        <v>0</v>
      </c>
    </row>
    <row r="61" spans="1:8" x14ac:dyDescent="0.2">
      <c r="A61" s="33">
        <v>7400</v>
      </c>
      <c r="B61" s="10" t="s">
        <v>114</v>
      </c>
      <c r="C61" s="38">
        <v>0</v>
      </c>
      <c r="D61" s="38">
        <v>0</v>
      </c>
      <c r="E61" s="38">
        <f t="shared" si="0"/>
        <v>0</v>
      </c>
      <c r="F61" s="38">
        <v>0</v>
      </c>
      <c r="G61" s="38">
        <v>0</v>
      </c>
      <c r="H61" s="38">
        <f t="shared" si="1"/>
        <v>0</v>
      </c>
    </row>
    <row r="62" spans="1:8" x14ac:dyDescent="0.2">
      <c r="A62" s="33">
        <v>7500</v>
      </c>
      <c r="B62" s="10" t="s">
        <v>115</v>
      </c>
      <c r="C62" s="38">
        <v>0</v>
      </c>
      <c r="D62" s="38">
        <v>0</v>
      </c>
      <c r="E62" s="38">
        <f t="shared" si="0"/>
        <v>0</v>
      </c>
      <c r="F62" s="38">
        <v>0</v>
      </c>
      <c r="G62" s="38">
        <v>0</v>
      </c>
      <c r="H62" s="38">
        <f t="shared" si="1"/>
        <v>0</v>
      </c>
    </row>
    <row r="63" spans="1:8" x14ac:dyDescent="0.2">
      <c r="A63" s="33">
        <v>7600</v>
      </c>
      <c r="B63" s="10" t="s">
        <v>116</v>
      </c>
      <c r="C63" s="38">
        <v>0</v>
      </c>
      <c r="D63" s="38">
        <v>0</v>
      </c>
      <c r="E63" s="38">
        <f t="shared" si="0"/>
        <v>0</v>
      </c>
      <c r="F63" s="38">
        <v>0</v>
      </c>
      <c r="G63" s="38">
        <v>0</v>
      </c>
      <c r="H63" s="38">
        <f t="shared" si="1"/>
        <v>0</v>
      </c>
    </row>
    <row r="64" spans="1:8" x14ac:dyDescent="0.2">
      <c r="A64" s="33">
        <v>7900</v>
      </c>
      <c r="B64" s="10" t="s">
        <v>117</v>
      </c>
      <c r="C64" s="38">
        <v>0</v>
      </c>
      <c r="D64" s="38">
        <v>0</v>
      </c>
      <c r="E64" s="38">
        <f t="shared" si="0"/>
        <v>0</v>
      </c>
      <c r="F64" s="38">
        <v>0</v>
      </c>
      <c r="G64" s="38">
        <v>0</v>
      </c>
      <c r="H64" s="38">
        <f t="shared" si="1"/>
        <v>0</v>
      </c>
    </row>
    <row r="65" spans="1:8" x14ac:dyDescent="0.2">
      <c r="A65" s="34" t="s">
        <v>68</v>
      </c>
      <c r="B65" s="6"/>
      <c r="C65" s="37">
        <f>SUM(C66:C68)</f>
        <v>0</v>
      </c>
      <c r="D65" s="37">
        <f>SUM(D66:D68)</f>
        <v>0</v>
      </c>
      <c r="E65" s="37">
        <f t="shared" si="0"/>
        <v>0</v>
      </c>
      <c r="F65" s="37">
        <f>SUM(F66:F68)</f>
        <v>0</v>
      </c>
      <c r="G65" s="37">
        <f>SUM(G66:G68)</f>
        <v>0</v>
      </c>
      <c r="H65" s="37">
        <f t="shared" si="1"/>
        <v>0</v>
      </c>
    </row>
    <row r="66" spans="1:8" x14ac:dyDescent="0.2">
      <c r="A66" s="33">
        <v>8100</v>
      </c>
      <c r="B66" s="10" t="s">
        <v>37</v>
      </c>
      <c r="C66" s="38">
        <v>0</v>
      </c>
      <c r="D66" s="38">
        <v>0</v>
      </c>
      <c r="E66" s="38">
        <f t="shared" si="0"/>
        <v>0</v>
      </c>
      <c r="F66" s="38">
        <v>0</v>
      </c>
      <c r="G66" s="38">
        <v>0</v>
      </c>
      <c r="H66" s="38">
        <f t="shared" si="1"/>
        <v>0</v>
      </c>
    </row>
    <row r="67" spans="1:8" x14ac:dyDescent="0.2">
      <c r="A67" s="33">
        <v>8300</v>
      </c>
      <c r="B67" s="10" t="s">
        <v>38</v>
      </c>
      <c r="C67" s="38">
        <v>0</v>
      </c>
      <c r="D67" s="38">
        <v>0</v>
      </c>
      <c r="E67" s="38">
        <f t="shared" si="0"/>
        <v>0</v>
      </c>
      <c r="F67" s="38">
        <v>0</v>
      </c>
      <c r="G67" s="38">
        <v>0</v>
      </c>
      <c r="H67" s="38">
        <f t="shared" si="1"/>
        <v>0</v>
      </c>
    </row>
    <row r="68" spans="1:8" x14ac:dyDescent="0.2">
      <c r="A68" s="33">
        <v>8500</v>
      </c>
      <c r="B68" s="10" t="s">
        <v>39</v>
      </c>
      <c r="C68" s="38">
        <v>0</v>
      </c>
      <c r="D68" s="38">
        <v>0</v>
      </c>
      <c r="E68" s="38">
        <f t="shared" si="0"/>
        <v>0</v>
      </c>
      <c r="F68" s="38">
        <v>0</v>
      </c>
      <c r="G68" s="38">
        <v>0</v>
      </c>
      <c r="H68" s="38">
        <f t="shared" si="1"/>
        <v>0</v>
      </c>
    </row>
    <row r="69" spans="1:8" x14ac:dyDescent="0.2">
      <c r="A69" s="34" t="s">
        <v>69</v>
      </c>
      <c r="B69" s="6"/>
      <c r="C69" s="37">
        <f>SUM(C70:C76)</f>
        <v>0</v>
      </c>
      <c r="D69" s="37">
        <f>SUM(D70:D76)</f>
        <v>0</v>
      </c>
      <c r="E69" s="37">
        <f t="shared" si="0"/>
        <v>0</v>
      </c>
      <c r="F69" s="37">
        <f>SUM(F70:F76)</f>
        <v>0</v>
      </c>
      <c r="G69" s="37">
        <f>SUM(G70:G76)</f>
        <v>0</v>
      </c>
      <c r="H69" s="37">
        <f t="shared" si="1"/>
        <v>0</v>
      </c>
    </row>
    <row r="70" spans="1:8" x14ac:dyDescent="0.2">
      <c r="A70" s="33">
        <v>9100</v>
      </c>
      <c r="B70" s="10" t="s">
        <v>118</v>
      </c>
      <c r="C70" s="38">
        <v>0</v>
      </c>
      <c r="D70" s="38">
        <v>0</v>
      </c>
      <c r="E70" s="38">
        <f t="shared" ref="E70:E76" si="2">C70+D70</f>
        <v>0</v>
      </c>
      <c r="F70" s="38">
        <v>0</v>
      </c>
      <c r="G70" s="38">
        <v>0</v>
      </c>
      <c r="H70" s="38">
        <f t="shared" ref="H70:H76" si="3">E70-F70</f>
        <v>0</v>
      </c>
    </row>
    <row r="71" spans="1:8" x14ac:dyDescent="0.2">
      <c r="A71" s="33">
        <v>9200</v>
      </c>
      <c r="B71" s="10" t="s">
        <v>119</v>
      </c>
      <c r="C71" s="38">
        <v>0</v>
      </c>
      <c r="D71" s="38">
        <v>0</v>
      </c>
      <c r="E71" s="38">
        <f t="shared" si="2"/>
        <v>0</v>
      </c>
      <c r="F71" s="38">
        <v>0</v>
      </c>
      <c r="G71" s="38">
        <v>0</v>
      </c>
      <c r="H71" s="38">
        <f t="shared" si="3"/>
        <v>0</v>
      </c>
    </row>
    <row r="72" spans="1:8" x14ac:dyDescent="0.2">
      <c r="A72" s="33">
        <v>9300</v>
      </c>
      <c r="B72" s="10" t="s">
        <v>120</v>
      </c>
      <c r="C72" s="38">
        <v>0</v>
      </c>
      <c r="D72" s="38">
        <v>0</v>
      </c>
      <c r="E72" s="38">
        <f t="shared" si="2"/>
        <v>0</v>
      </c>
      <c r="F72" s="38">
        <v>0</v>
      </c>
      <c r="G72" s="38">
        <v>0</v>
      </c>
      <c r="H72" s="38">
        <f t="shared" si="3"/>
        <v>0</v>
      </c>
    </row>
    <row r="73" spans="1:8" x14ac:dyDescent="0.2">
      <c r="A73" s="33">
        <v>9400</v>
      </c>
      <c r="B73" s="10" t="s">
        <v>121</v>
      </c>
      <c r="C73" s="38">
        <v>0</v>
      </c>
      <c r="D73" s="38">
        <v>0</v>
      </c>
      <c r="E73" s="38">
        <f t="shared" si="2"/>
        <v>0</v>
      </c>
      <c r="F73" s="38">
        <v>0</v>
      </c>
      <c r="G73" s="38">
        <v>0</v>
      </c>
      <c r="H73" s="38">
        <f t="shared" si="3"/>
        <v>0</v>
      </c>
    </row>
    <row r="74" spans="1:8" x14ac:dyDescent="0.2">
      <c r="A74" s="33">
        <v>9500</v>
      </c>
      <c r="B74" s="10" t="s">
        <v>122</v>
      </c>
      <c r="C74" s="38">
        <v>0</v>
      </c>
      <c r="D74" s="38">
        <v>0</v>
      </c>
      <c r="E74" s="38">
        <f t="shared" si="2"/>
        <v>0</v>
      </c>
      <c r="F74" s="38">
        <v>0</v>
      </c>
      <c r="G74" s="38">
        <v>0</v>
      </c>
      <c r="H74" s="38">
        <f t="shared" si="3"/>
        <v>0</v>
      </c>
    </row>
    <row r="75" spans="1:8" x14ac:dyDescent="0.2">
      <c r="A75" s="33">
        <v>9600</v>
      </c>
      <c r="B75" s="10" t="s">
        <v>123</v>
      </c>
      <c r="C75" s="38">
        <v>0</v>
      </c>
      <c r="D75" s="38">
        <v>0</v>
      </c>
      <c r="E75" s="38">
        <f t="shared" si="2"/>
        <v>0</v>
      </c>
      <c r="F75" s="38">
        <v>0</v>
      </c>
      <c r="G75" s="38">
        <v>0</v>
      </c>
      <c r="H75" s="38">
        <f t="shared" si="3"/>
        <v>0</v>
      </c>
    </row>
    <row r="76" spans="1:8" x14ac:dyDescent="0.2">
      <c r="A76" s="43">
        <v>9900</v>
      </c>
      <c r="B76" s="11" t="s">
        <v>124</v>
      </c>
      <c r="C76" s="40">
        <v>0</v>
      </c>
      <c r="D76" s="40">
        <v>0</v>
      </c>
      <c r="E76" s="40">
        <f t="shared" si="2"/>
        <v>0</v>
      </c>
      <c r="F76" s="40">
        <v>0</v>
      </c>
      <c r="G76" s="40">
        <v>0</v>
      </c>
      <c r="H76" s="40">
        <f t="shared" si="3"/>
        <v>0</v>
      </c>
    </row>
    <row r="77" spans="1:8" x14ac:dyDescent="0.2">
      <c r="A77" s="7"/>
      <c r="B77" s="35" t="s">
        <v>53</v>
      </c>
      <c r="C77" s="41">
        <f t="shared" ref="C77:H77" si="4">SUM(C5+C13+C23+C33+C43+C53+C57+C65+C69)</f>
        <v>31591317.199999999</v>
      </c>
      <c r="D77" s="41">
        <f t="shared" si="4"/>
        <v>2005942.8599999999</v>
      </c>
      <c r="E77" s="41">
        <f t="shared" si="4"/>
        <v>33597260.060000002</v>
      </c>
      <c r="F77" s="41">
        <f t="shared" si="4"/>
        <v>26580447.250000004</v>
      </c>
      <c r="G77" s="41">
        <f t="shared" si="4"/>
        <v>26514753.750000004</v>
      </c>
      <c r="H77" s="41">
        <f t="shared" si="4"/>
        <v>7016812.8099999968</v>
      </c>
    </row>
    <row r="78" spans="1:8" x14ac:dyDescent="0.2">
      <c r="A78" s="1" t="s">
        <v>128</v>
      </c>
    </row>
    <row r="86" spans="2:6" x14ac:dyDescent="0.2">
      <c r="B86" s="47" t="s">
        <v>137</v>
      </c>
      <c r="E86" s="63" t="s">
        <v>139</v>
      </c>
      <c r="F86" s="63"/>
    </row>
    <row r="87" spans="2:6" ht="22.5" x14ac:dyDescent="0.2">
      <c r="B87" s="48" t="s">
        <v>138</v>
      </c>
      <c r="E87" s="51" t="s">
        <v>140</v>
      </c>
      <c r="F87" s="51"/>
    </row>
  </sheetData>
  <sheetProtection formatCells="0" formatColumns="0" formatRows="0" autoFilter="0"/>
  <mergeCells count="6">
    <mergeCell ref="E87:F87"/>
    <mergeCell ref="A1:H1"/>
    <mergeCell ref="C2:G2"/>
    <mergeCell ref="H2:H3"/>
    <mergeCell ref="A2:B4"/>
    <mergeCell ref="E86:F8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zoomScaleNormal="100" workbookViewId="0">
      <selection activeCell="B35" sqref="B35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141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56"/>
    </row>
    <row r="4" spans="1:8" x14ac:dyDescent="0.2">
      <c r="A4" s="61"/>
      <c r="B4" s="62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5"/>
      <c r="B5" s="14" t="s">
        <v>0</v>
      </c>
      <c r="C5" s="45">
        <v>15035522.6</v>
      </c>
      <c r="D5" s="45">
        <v>988561.93</v>
      </c>
      <c r="E5" s="45">
        <f>C5+D5</f>
        <v>16024084.529999999</v>
      </c>
      <c r="F5" s="45">
        <v>12653119.789999999</v>
      </c>
      <c r="G5" s="45">
        <v>12620273.039999999</v>
      </c>
      <c r="H5" s="45">
        <f>E5-F5</f>
        <v>3370964.74</v>
      </c>
    </row>
    <row r="6" spans="1:8" x14ac:dyDescent="0.2">
      <c r="A6" s="5"/>
      <c r="B6" s="14" t="s">
        <v>1</v>
      </c>
      <c r="C6" s="45">
        <v>760136</v>
      </c>
      <c r="D6" s="45">
        <v>0</v>
      </c>
      <c r="E6" s="45">
        <f>C6+D6</f>
        <v>760136</v>
      </c>
      <c r="F6" s="45">
        <v>337275.42</v>
      </c>
      <c r="G6" s="45">
        <v>337275.42</v>
      </c>
      <c r="H6" s="45">
        <f>E6-F6</f>
        <v>422860.58</v>
      </c>
    </row>
    <row r="7" spans="1:8" x14ac:dyDescent="0.2">
      <c r="A7" s="5"/>
      <c r="B7" s="14" t="s">
        <v>2</v>
      </c>
      <c r="C7" s="45">
        <v>0</v>
      </c>
      <c r="D7" s="45">
        <v>0</v>
      </c>
      <c r="E7" s="45">
        <f>C7+D7</f>
        <v>0</v>
      </c>
      <c r="F7" s="45">
        <v>0</v>
      </c>
      <c r="G7" s="45">
        <v>0</v>
      </c>
      <c r="H7" s="45">
        <f>E7-F7</f>
        <v>0</v>
      </c>
    </row>
    <row r="8" spans="1:8" x14ac:dyDescent="0.2">
      <c r="A8" s="5"/>
      <c r="B8" s="14" t="s">
        <v>40</v>
      </c>
      <c r="C8" s="45">
        <v>0</v>
      </c>
      <c r="D8" s="45">
        <v>0</v>
      </c>
      <c r="E8" s="45">
        <f>C8+D8</f>
        <v>0</v>
      </c>
      <c r="F8" s="45">
        <v>0</v>
      </c>
      <c r="G8" s="45">
        <v>0</v>
      </c>
      <c r="H8" s="45">
        <f>E8-F8</f>
        <v>0</v>
      </c>
    </row>
    <row r="9" spans="1:8" x14ac:dyDescent="0.2">
      <c r="A9" s="5"/>
      <c r="B9" s="44" t="s">
        <v>37</v>
      </c>
      <c r="C9" s="46">
        <v>0</v>
      </c>
      <c r="D9" s="46">
        <v>0</v>
      </c>
      <c r="E9" s="46">
        <f>C9+D9</f>
        <v>0</v>
      </c>
      <c r="F9" s="46">
        <v>0</v>
      </c>
      <c r="G9" s="46">
        <v>0</v>
      </c>
      <c r="H9" s="46">
        <f>E9-F9</f>
        <v>0</v>
      </c>
    </row>
    <row r="10" spans="1:8" x14ac:dyDescent="0.2">
      <c r="A10" s="15"/>
      <c r="B10" s="35" t="s">
        <v>53</v>
      </c>
      <c r="C10" s="41">
        <f t="shared" ref="C10:H10" si="0">SUM(C5+C6+C7+C8+C9)</f>
        <v>15795658.6</v>
      </c>
      <c r="D10" s="41">
        <f t="shared" si="0"/>
        <v>988561.93</v>
      </c>
      <c r="E10" s="41">
        <f t="shared" si="0"/>
        <v>16784220.530000001</v>
      </c>
      <c r="F10" s="41">
        <f t="shared" si="0"/>
        <v>12990395.209999999</v>
      </c>
      <c r="G10" s="41">
        <f t="shared" si="0"/>
        <v>12957548.459999999</v>
      </c>
      <c r="H10" s="41">
        <f t="shared" si="0"/>
        <v>3793825.3200000003</v>
      </c>
    </row>
    <row r="12" spans="1:8" x14ac:dyDescent="0.2">
      <c r="A12" s="1" t="s">
        <v>128</v>
      </c>
    </row>
    <row r="18" spans="2:5" x14ac:dyDescent="0.2">
      <c r="B18" s="49" t="s">
        <v>137</v>
      </c>
      <c r="D18" s="63" t="s">
        <v>139</v>
      </c>
      <c r="E18" s="63"/>
    </row>
    <row r="19" spans="2:5" ht="22.5" x14ac:dyDescent="0.2">
      <c r="B19" s="50" t="s">
        <v>138</v>
      </c>
      <c r="D19" s="51" t="s">
        <v>140</v>
      </c>
      <c r="E19" s="51"/>
    </row>
  </sheetData>
  <sheetProtection formatCells="0" formatColumns="0" formatRows="0" autoFilter="0"/>
  <mergeCells count="6">
    <mergeCell ref="D19:E19"/>
    <mergeCell ref="A1:H1"/>
    <mergeCell ref="C2:G2"/>
    <mergeCell ref="H2:H3"/>
    <mergeCell ref="A2:B4"/>
    <mergeCell ref="D18:E1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workbookViewId="0">
      <selection activeCell="D50" sqref="D50:E51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B2" s="21"/>
      <c r="C2" s="21"/>
      <c r="D2" s="21"/>
      <c r="E2" s="21"/>
      <c r="F2" s="21"/>
      <c r="G2" s="21"/>
      <c r="H2" s="21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8" t="s">
        <v>55</v>
      </c>
      <c r="D4" s="8" t="s">
        <v>125</v>
      </c>
      <c r="E4" s="8" t="s">
        <v>56</v>
      </c>
      <c r="F4" s="8" t="s">
        <v>57</v>
      </c>
      <c r="G4" s="8" t="s">
        <v>58</v>
      </c>
      <c r="H4" s="56"/>
    </row>
    <row r="5" spans="1:8" x14ac:dyDescent="0.2">
      <c r="A5" s="61"/>
      <c r="B5" s="62"/>
      <c r="C5" s="9">
        <v>1</v>
      </c>
      <c r="D5" s="9">
        <v>2</v>
      </c>
      <c r="E5" s="9" t="s">
        <v>126</v>
      </c>
      <c r="F5" s="9">
        <v>4</v>
      </c>
      <c r="G5" s="9">
        <v>5</v>
      </c>
      <c r="H5" s="9" t="s">
        <v>127</v>
      </c>
    </row>
    <row r="6" spans="1:8" x14ac:dyDescent="0.2">
      <c r="A6" s="22"/>
      <c r="B6" s="18"/>
      <c r="C6" s="25"/>
      <c r="D6" s="25"/>
      <c r="E6" s="25"/>
      <c r="F6" s="25"/>
      <c r="G6" s="25"/>
      <c r="H6" s="25"/>
    </row>
    <row r="7" spans="1:8" x14ac:dyDescent="0.2">
      <c r="A7" s="4"/>
      <c r="B7" s="16" t="s">
        <v>130</v>
      </c>
      <c r="C7" s="12">
        <v>0</v>
      </c>
      <c r="D7" s="12">
        <v>785711.78</v>
      </c>
      <c r="E7" s="12">
        <f>C7+D7</f>
        <v>785711.78</v>
      </c>
      <c r="F7" s="12">
        <v>8617292.9499999993</v>
      </c>
      <c r="G7" s="12">
        <v>8584446.1999999993</v>
      </c>
      <c r="H7" s="12">
        <f>E7-F7</f>
        <v>-7831581.169999999</v>
      </c>
    </row>
    <row r="8" spans="1:8" x14ac:dyDescent="0.2">
      <c r="A8" s="4"/>
      <c r="B8" s="16" t="s">
        <v>131</v>
      </c>
      <c r="C8" s="12">
        <v>2179829</v>
      </c>
      <c r="D8" s="12">
        <v>74660</v>
      </c>
      <c r="E8" s="12">
        <f t="shared" ref="E8:E13" si="0">C8+D8</f>
        <v>2254489</v>
      </c>
      <c r="F8" s="12">
        <v>1888187.23</v>
      </c>
      <c r="G8" s="12">
        <v>1888187.23</v>
      </c>
      <c r="H8" s="12">
        <f t="shared" ref="H8:H13" si="1">E8-F8</f>
        <v>366301.77</v>
      </c>
    </row>
    <row r="9" spans="1:8" x14ac:dyDescent="0.2">
      <c r="A9" s="4"/>
      <c r="B9" s="16" t="s">
        <v>132</v>
      </c>
      <c r="C9" s="12">
        <v>492798</v>
      </c>
      <c r="D9" s="12">
        <v>35481.57</v>
      </c>
      <c r="E9" s="12">
        <f t="shared" si="0"/>
        <v>528279.56999999995</v>
      </c>
      <c r="F9" s="12">
        <v>363385.62</v>
      </c>
      <c r="G9" s="12">
        <v>363385.62</v>
      </c>
      <c r="H9" s="12">
        <f t="shared" si="1"/>
        <v>164893.94999999995</v>
      </c>
    </row>
    <row r="10" spans="1:8" x14ac:dyDescent="0.2">
      <c r="A10" s="4"/>
      <c r="B10" s="16" t="s">
        <v>133</v>
      </c>
      <c r="C10" s="12">
        <v>2222396</v>
      </c>
      <c r="D10" s="12">
        <v>59413.58</v>
      </c>
      <c r="E10" s="12">
        <f t="shared" si="0"/>
        <v>2281809.58</v>
      </c>
      <c r="F10" s="12">
        <v>1243963.01</v>
      </c>
      <c r="G10" s="12">
        <v>1243963.01</v>
      </c>
      <c r="H10" s="12">
        <f t="shared" si="1"/>
        <v>1037846.5700000001</v>
      </c>
    </row>
    <row r="11" spans="1:8" x14ac:dyDescent="0.2">
      <c r="A11" s="4"/>
      <c r="B11" s="16" t="s">
        <v>134</v>
      </c>
      <c r="C11" s="12">
        <v>685769</v>
      </c>
      <c r="D11" s="12">
        <v>4410</v>
      </c>
      <c r="E11" s="12">
        <f t="shared" si="0"/>
        <v>690179</v>
      </c>
      <c r="F11" s="12">
        <v>277909.57</v>
      </c>
      <c r="G11" s="12">
        <v>277909.57</v>
      </c>
      <c r="H11" s="12">
        <f t="shared" si="1"/>
        <v>412269.43</v>
      </c>
    </row>
    <row r="12" spans="1:8" x14ac:dyDescent="0.2">
      <c r="A12" s="4"/>
      <c r="B12" s="16" t="s">
        <v>135</v>
      </c>
      <c r="C12" s="12">
        <v>574511</v>
      </c>
      <c r="D12" s="12">
        <v>0</v>
      </c>
      <c r="E12" s="12">
        <f t="shared" si="0"/>
        <v>574511</v>
      </c>
      <c r="F12" s="12">
        <v>0</v>
      </c>
      <c r="G12" s="12">
        <v>0</v>
      </c>
      <c r="H12" s="12">
        <f t="shared" si="1"/>
        <v>574511</v>
      </c>
    </row>
    <row r="13" spans="1:8" x14ac:dyDescent="0.2">
      <c r="A13" s="4"/>
      <c r="B13" s="16" t="s">
        <v>52</v>
      </c>
      <c r="C13" s="12">
        <v>0</v>
      </c>
      <c r="D13" s="12">
        <v>0</v>
      </c>
      <c r="E13" s="12">
        <f t="shared" si="0"/>
        <v>0</v>
      </c>
      <c r="F13" s="12">
        <v>0</v>
      </c>
      <c r="G13" s="12">
        <v>0</v>
      </c>
      <c r="H13" s="12">
        <f t="shared" si="1"/>
        <v>0</v>
      </c>
    </row>
    <row r="14" spans="1:8" x14ac:dyDescent="0.2">
      <c r="A14" s="4"/>
      <c r="B14" s="16"/>
      <c r="C14" s="12"/>
      <c r="D14" s="12"/>
      <c r="E14" s="12"/>
      <c r="F14" s="12"/>
      <c r="G14" s="12"/>
      <c r="H14" s="12"/>
    </row>
    <row r="15" spans="1:8" x14ac:dyDescent="0.2">
      <c r="A15" s="4"/>
      <c r="B15" s="19"/>
      <c r="C15" s="13"/>
      <c r="D15" s="13"/>
      <c r="E15" s="13"/>
      <c r="F15" s="13"/>
      <c r="G15" s="13"/>
      <c r="H15" s="13"/>
    </row>
    <row r="16" spans="1:8" x14ac:dyDescent="0.2">
      <c r="A16" s="20"/>
      <c r="B16" s="36" t="s">
        <v>53</v>
      </c>
      <c r="C16" s="17">
        <f t="shared" ref="C16:H16" si="2">SUM(C7:C15)</f>
        <v>6155303</v>
      </c>
      <c r="D16" s="17">
        <f t="shared" si="2"/>
        <v>959676.92999999993</v>
      </c>
      <c r="E16" s="17">
        <f t="shared" si="2"/>
        <v>7114979.9299999997</v>
      </c>
      <c r="F16" s="17">
        <f t="shared" si="2"/>
        <v>12390738.379999999</v>
      </c>
      <c r="G16" s="17">
        <f t="shared" si="2"/>
        <v>12357891.629999999</v>
      </c>
      <c r="H16" s="17">
        <f t="shared" si="2"/>
        <v>-5275758.4499999983</v>
      </c>
    </row>
    <row r="19" spans="1:8" ht="45" customHeight="1" x14ac:dyDescent="0.2">
      <c r="A19" s="52" t="s">
        <v>143</v>
      </c>
      <c r="B19" s="53"/>
      <c r="C19" s="53"/>
      <c r="D19" s="53"/>
      <c r="E19" s="53"/>
      <c r="F19" s="53"/>
      <c r="G19" s="53"/>
      <c r="H19" s="54"/>
    </row>
    <row r="20" spans="1:8" x14ac:dyDescent="0.2">
      <c r="A20" s="57" t="s">
        <v>54</v>
      </c>
      <c r="B20" s="58"/>
      <c r="C20" s="52" t="s">
        <v>60</v>
      </c>
      <c r="D20" s="53"/>
      <c r="E20" s="53"/>
      <c r="F20" s="53"/>
      <c r="G20" s="54"/>
      <c r="H20" s="55" t="s">
        <v>59</v>
      </c>
    </row>
    <row r="21" spans="1:8" ht="22.5" x14ac:dyDescent="0.2">
      <c r="A21" s="59"/>
      <c r="B21" s="60"/>
      <c r="C21" s="8" t="s">
        <v>55</v>
      </c>
      <c r="D21" s="8" t="s">
        <v>125</v>
      </c>
      <c r="E21" s="8" t="s">
        <v>56</v>
      </c>
      <c r="F21" s="8" t="s">
        <v>57</v>
      </c>
      <c r="G21" s="8" t="s">
        <v>58</v>
      </c>
      <c r="H21" s="56"/>
    </row>
    <row r="22" spans="1:8" x14ac:dyDescent="0.2">
      <c r="A22" s="61"/>
      <c r="B22" s="62"/>
      <c r="C22" s="9">
        <v>1</v>
      </c>
      <c r="D22" s="9">
        <v>2</v>
      </c>
      <c r="E22" s="9" t="s">
        <v>126</v>
      </c>
      <c r="F22" s="9">
        <v>4</v>
      </c>
      <c r="G22" s="9">
        <v>5</v>
      </c>
      <c r="H22" s="9" t="s">
        <v>127</v>
      </c>
    </row>
    <row r="23" spans="1:8" x14ac:dyDescent="0.2">
      <c r="A23" s="4"/>
      <c r="B23" s="2" t="s">
        <v>8</v>
      </c>
      <c r="C23" s="24">
        <v>0</v>
      </c>
      <c r="D23" s="24">
        <v>0</v>
      </c>
      <c r="E23" s="24">
        <f>C23+D23</f>
        <v>0</v>
      </c>
      <c r="F23" s="24">
        <v>0</v>
      </c>
      <c r="G23" s="24">
        <v>0</v>
      </c>
      <c r="H23" s="24">
        <f>E23-F23</f>
        <v>0</v>
      </c>
    </row>
    <row r="24" spans="1:8" x14ac:dyDescent="0.2">
      <c r="A24" s="4"/>
      <c r="B24" s="2" t="s">
        <v>9</v>
      </c>
      <c r="C24" s="24">
        <v>0</v>
      </c>
      <c r="D24" s="24">
        <v>0</v>
      </c>
      <c r="E24" s="24">
        <f t="shared" ref="E24:E26" si="3">C24+D24</f>
        <v>0</v>
      </c>
      <c r="F24" s="24">
        <v>0</v>
      </c>
      <c r="G24" s="24">
        <v>0</v>
      </c>
      <c r="H24" s="24">
        <f t="shared" ref="H24:H26" si="4">E24-F24</f>
        <v>0</v>
      </c>
    </row>
    <row r="25" spans="1:8" x14ac:dyDescent="0.2">
      <c r="A25" s="4"/>
      <c r="B25" s="2" t="s">
        <v>10</v>
      </c>
      <c r="C25" s="24">
        <v>0</v>
      </c>
      <c r="D25" s="24">
        <v>0</v>
      </c>
      <c r="E25" s="24">
        <f t="shared" si="3"/>
        <v>0</v>
      </c>
      <c r="F25" s="24">
        <v>0</v>
      </c>
      <c r="G25" s="24">
        <v>0</v>
      </c>
      <c r="H25" s="24">
        <f t="shared" si="4"/>
        <v>0</v>
      </c>
    </row>
    <row r="26" spans="1:8" x14ac:dyDescent="0.2">
      <c r="A26" s="4"/>
      <c r="B26" s="2" t="s">
        <v>129</v>
      </c>
      <c r="C26" s="24">
        <v>0</v>
      </c>
      <c r="D26" s="24">
        <v>0</v>
      </c>
      <c r="E26" s="24">
        <f t="shared" si="3"/>
        <v>0</v>
      </c>
      <c r="F26" s="24">
        <v>0</v>
      </c>
      <c r="G26" s="24">
        <v>0</v>
      </c>
      <c r="H26" s="24">
        <f t="shared" si="4"/>
        <v>0</v>
      </c>
    </row>
    <row r="27" spans="1:8" x14ac:dyDescent="0.2">
      <c r="A27" s="20"/>
      <c r="B27" s="36" t="s">
        <v>53</v>
      </c>
      <c r="C27" s="17">
        <f t="shared" ref="C27:H27" si="5">SUM(C23:C26)</f>
        <v>0</v>
      </c>
      <c r="D27" s="17">
        <f t="shared" si="5"/>
        <v>0</v>
      </c>
      <c r="E27" s="17">
        <f t="shared" si="5"/>
        <v>0</v>
      </c>
      <c r="F27" s="17">
        <f t="shared" si="5"/>
        <v>0</v>
      </c>
      <c r="G27" s="17">
        <f t="shared" si="5"/>
        <v>0</v>
      </c>
      <c r="H27" s="17">
        <f t="shared" si="5"/>
        <v>0</v>
      </c>
    </row>
    <row r="30" spans="1:8" ht="45" customHeight="1" x14ac:dyDescent="0.2">
      <c r="A30" s="52" t="s">
        <v>144</v>
      </c>
      <c r="B30" s="53"/>
      <c r="C30" s="53"/>
      <c r="D30" s="53"/>
      <c r="E30" s="53"/>
      <c r="F30" s="53"/>
      <c r="G30" s="53"/>
      <c r="H30" s="54"/>
    </row>
    <row r="31" spans="1:8" x14ac:dyDescent="0.2">
      <c r="A31" s="57" t="s">
        <v>54</v>
      </c>
      <c r="B31" s="58"/>
      <c r="C31" s="52" t="s">
        <v>60</v>
      </c>
      <c r="D31" s="53"/>
      <c r="E31" s="53"/>
      <c r="F31" s="53"/>
      <c r="G31" s="54"/>
      <c r="H31" s="55" t="s">
        <v>59</v>
      </c>
    </row>
    <row r="32" spans="1:8" ht="22.5" x14ac:dyDescent="0.2">
      <c r="A32" s="59"/>
      <c r="B32" s="60"/>
      <c r="C32" s="8" t="s">
        <v>55</v>
      </c>
      <c r="D32" s="8" t="s">
        <v>125</v>
      </c>
      <c r="E32" s="8" t="s">
        <v>56</v>
      </c>
      <c r="F32" s="8" t="s">
        <v>57</v>
      </c>
      <c r="G32" s="8" t="s">
        <v>58</v>
      </c>
      <c r="H32" s="56"/>
    </row>
    <row r="33" spans="1:8" x14ac:dyDescent="0.2">
      <c r="A33" s="61"/>
      <c r="B33" s="62"/>
      <c r="C33" s="9">
        <v>1</v>
      </c>
      <c r="D33" s="9">
        <v>2</v>
      </c>
      <c r="E33" s="9" t="s">
        <v>126</v>
      </c>
      <c r="F33" s="9">
        <v>4</v>
      </c>
      <c r="G33" s="9">
        <v>5</v>
      </c>
      <c r="H33" s="9" t="s">
        <v>127</v>
      </c>
    </row>
    <row r="34" spans="1:8" x14ac:dyDescent="0.2">
      <c r="A34" s="4"/>
      <c r="B34" s="23" t="s">
        <v>12</v>
      </c>
      <c r="C34" s="24">
        <v>0</v>
      </c>
      <c r="D34" s="24">
        <v>0</v>
      </c>
      <c r="E34" s="24">
        <f t="shared" ref="E34:E40" si="6">C34+D34</f>
        <v>0</v>
      </c>
      <c r="F34" s="24">
        <v>0</v>
      </c>
      <c r="G34" s="24">
        <v>0</v>
      </c>
      <c r="H34" s="24">
        <f t="shared" ref="H34:H40" si="7">E34-F34</f>
        <v>0</v>
      </c>
    </row>
    <row r="35" spans="1:8" x14ac:dyDescent="0.2">
      <c r="A35" s="4"/>
      <c r="B35" s="23" t="s">
        <v>11</v>
      </c>
      <c r="C35" s="24">
        <v>0</v>
      </c>
      <c r="D35" s="24">
        <v>0</v>
      </c>
      <c r="E35" s="24">
        <f t="shared" si="6"/>
        <v>0</v>
      </c>
      <c r="F35" s="24">
        <v>0</v>
      </c>
      <c r="G35" s="24">
        <v>0</v>
      </c>
      <c r="H35" s="24">
        <f t="shared" si="7"/>
        <v>0</v>
      </c>
    </row>
    <row r="36" spans="1:8" x14ac:dyDescent="0.2">
      <c r="A36" s="4"/>
      <c r="B36" s="23" t="s">
        <v>13</v>
      </c>
      <c r="C36" s="24">
        <v>0</v>
      </c>
      <c r="D36" s="24">
        <v>0</v>
      </c>
      <c r="E36" s="24">
        <f t="shared" si="6"/>
        <v>0</v>
      </c>
      <c r="F36" s="24">
        <v>0</v>
      </c>
      <c r="G36" s="24">
        <v>0</v>
      </c>
      <c r="H36" s="24">
        <f t="shared" si="7"/>
        <v>0</v>
      </c>
    </row>
    <row r="37" spans="1:8" x14ac:dyDescent="0.2">
      <c r="A37" s="4"/>
      <c r="B37" s="23" t="s">
        <v>25</v>
      </c>
      <c r="C37" s="24">
        <v>0</v>
      </c>
      <c r="D37" s="24">
        <v>0</v>
      </c>
      <c r="E37" s="24">
        <f t="shared" si="6"/>
        <v>0</v>
      </c>
      <c r="F37" s="24">
        <v>0</v>
      </c>
      <c r="G37" s="24">
        <v>0</v>
      </c>
      <c r="H37" s="24">
        <f t="shared" si="7"/>
        <v>0</v>
      </c>
    </row>
    <row r="38" spans="1:8" ht="11.25" customHeight="1" x14ac:dyDescent="0.2">
      <c r="A38" s="4"/>
      <c r="B38" s="23" t="s">
        <v>26</v>
      </c>
      <c r="C38" s="24">
        <v>0</v>
      </c>
      <c r="D38" s="24">
        <v>0</v>
      </c>
      <c r="E38" s="24">
        <f t="shared" si="6"/>
        <v>0</v>
      </c>
      <c r="F38" s="24">
        <v>0</v>
      </c>
      <c r="G38" s="24">
        <v>0</v>
      </c>
      <c r="H38" s="24">
        <f t="shared" si="7"/>
        <v>0</v>
      </c>
    </row>
    <row r="39" spans="1:8" x14ac:dyDescent="0.2">
      <c r="A39" s="4"/>
      <c r="B39" s="23" t="s">
        <v>33</v>
      </c>
      <c r="C39" s="24">
        <v>0</v>
      </c>
      <c r="D39" s="24">
        <v>0</v>
      </c>
      <c r="E39" s="24">
        <f t="shared" si="6"/>
        <v>0</v>
      </c>
      <c r="F39" s="24">
        <v>0</v>
      </c>
      <c r="G39" s="24">
        <v>0</v>
      </c>
      <c r="H39" s="24">
        <f t="shared" si="7"/>
        <v>0</v>
      </c>
    </row>
    <row r="40" spans="1:8" x14ac:dyDescent="0.2">
      <c r="A40" s="4"/>
      <c r="B40" s="23" t="s">
        <v>14</v>
      </c>
      <c r="C40" s="24">
        <v>0</v>
      </c>
      <c r="D40" s="24">
        <v>0</v>
      </c>
      <c r="E40" s="24">
        <f t="shared" si="6"/>
        <v>0</v>
      </c>
      <c r="F40" s="24">
        <v>0</v>
      </c>
      <c r="G40" s="24">
        <v>0</v>
      </c>
      <c r="H40" s="24">
        <f t="shared" si="7"/>
        <v>0</v>
      </c>
    </row>
    <row r="41" spans="1:8" x14ac:dyDescent="0.2">
      <c r="A41" s="20"/>
      <c r="B41" s="36" t="s">
        <v>53</v>
      </c>
      <c r="C41" s="17">
        <f t="shared" ref="C41:H41" si="8">SUM(C34:C40)</f>
        <v>0</v>
      </c>
      <c r="D41" s="17">
        <f t="shared" si="8"/>
        <v>0</v>
      </c>
      <c r="E41" s="17">
        <f t="shared" si="8"/>
        <v>0</v>
      </c>
      <c r="F41" s="17">
        <f t="shared" si="8"/>
        <v>0</v>
      </c>
      <c r="G41" s="17">
        <f t="shared" si="8"/>
        <v>0</v>
      </c>
      <c r="H41" s="17">
        <f t="shared" si="8"/>
        <v>0</v>
      </c>
    </row>
    <row r="43" spans="1:8" x14ac:dyDescent="0.2">
      <c r="A43" s="1" t="s">
        <v>128</v>
      </c>
    </row>
    <row r="50" spans="2:5" x14ac:dyDescent="0.2">
      <c r="B50" s="49" t="s">
        <v>137</v>
      </c>
      <c r="D50" s="63" t="s">
        <v>139</v>
      </c>
      <c r="E50" s="63"/>
    </row>
    <row r="51" spans="2:5" x14ac:dyDescent="0.2">
      <c r="B51" s="50" t="s">
        <v>138</v>
      </c>
      <c r="D51" s="51" t="s">
        <v>140</v>
      </c>
      <c r="E51" s="51"/>
    </row>
  </sheetData>
  <sheetProtection formatCells="0" formatColumns="0" formatRows="0" insertRows="0" deleteRows="0" autoFilter="0"/>
  <mergeCells count="14">
    <mergeCell ref="D50:E50"/>
    <mergeCell ref="D51:E51"/>
    <mergeCell ref="A30:H30"/>
    <mergeCell ref="A31:B33"/>
    <mergeCell ref="C31:G31"/>
    <mergeCell ref="H31:H32"/>
    <mergeCell ref="C20:G20"/>
    <mergeCell ref="H20:H21"/>
    <mergeCell ref="A1:H1"/>
    <mergeCell ref="A3:B5"/>
    <mergeCell ref="A19:H19"/>
    <mergeCell ref="A20:B22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workbookViewId="0">
      <selection activeCell="E49" sqref="E49:F50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56"/>
    </row>
    <row r="4" spans="1:8" x14ac:dyDescent="0.2">
      <c r="A4" s="61"/>
      <c r="B4" s="62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29" t="s">
        <v>15</v>
      </c>
      <c r="B5" s="28"/>
      <c r="C5" s="37">
        <f t="shared" ref="C5:H5" si="0">SUM(C6:C13)</f>
        <v>15795658.6</v>
      </c>
      <c r="D5" s="37">
        <f t="shared" si="0"/>
        <v>988561.93</v>
      </c>
      <c r="E5" s="37">
        <f t="shared" si="0"/>
        <v>16784220.530000001</v>
      </c>
      <c r="F5" s="37">
        <f t="shared" si="0"/>
        <v>12990395.210000001</v>
      </c>
      <c r="G5" s="37">
        <f t="shared" si="0"/>
        <v>12957548.460000001</v>
      </c>
      <c r="H5" s="37">
        <f t="shared" si="0"/>
        <v>3793825.3200000003</v>
      </c>
    </row>
    <row r="6" spans="1:8" x14ac:dyDescent="0.2">
      <c r="A6" s="27"/>
      <c r="B6" s="30" t="s">
        <v>41</v>
      </c>
      <c r="C6" s="38">
        <v>0</v>
      </c>
      <c r="D6" s="38">
        <v>0</v>
      </c>
      <c r="E6" s="38">
        <f>C6+D6</f>
        <v>0</v>
      </c>
      <c r="F6" s="38">
        <v>0</v>
      </c>
      <c r="G6" s="38">
        <v>0</v>
      </c>
      <c r="H6" s="38">
        <f>E6-F6</f>
        <v>0</v>
      </c>
    </row>
    <row r="7" spans="1:8" x14ac:dyDescent="0.2">
      <c r="A7" s="27"/>
      <c r="B7" s="30" t="s">
        <v>16</v>
      </c>
      <c r="C7" s="38">
        <v>0</v>
      </c>
      <c r="D7" s="38">
        <v>0</v>
      </c>
      <c r="E7" s="38">
        <f t="shared" ref="E7:E13" si="1">C7+D7</f>
        <v>0</v>
      </c>
      <c r="F7" s="38">
        <v>0</v>
      </c>
      <c r="G7" s="38">
        <v>0</v>
      </c>
      <c r="H7" s="38">
        <f t="shared" ref="H7:H13" si="2">E7-F7</f>
        <v>0</v>
      </c>
    </row>
    <row r="8" spans="1:8" x14ac:dyDescent="0.2">
      <c r="A8" s="27"/>
      <c r="B8" s="30" t="s">
        <v>42</v>
      </c>
      <c r="C8" s="38">
        <v>15795658.6</v>
      </c>
      <c r="D8" s="38">
        <v>988561.93</v>
      </c>
      <c r="E8" s="38">
        <f t="shared" si="1"/>
        <v>16784220.530000001</v>
      </c>
      <c r="F8" s="38">
        <v>12990395.210000001</v>
      </c>
      <c r="G8" s="38">
        <v>12957548.460000001</v>
      </c>
      <c r="H8" s="38">
        <f t="shared" si="2"/>
        <v>3793825.3200000003</v>
      </c>
    </row>
    <row r="9" spans="1:8" x14ac:dyDescent="0.2">
      <c r="A9" s="27"/>
      <c r="B9" s="30" t="s">
        <v>3</v>
      </c>
      <c r="C9" s="38">
        <v>0</v>
      </c>
      <c r="D9" s="38">
        <v>0</v>
      </c>
      <c r="E9" s="38">
        <f t="shared" si="1"/>
        <v>0</v>
      </c>
      <c r="F9" s="38">
        <v>0</v>
      </c>
      <c r="G9" s="38">
        <v>0</v>
      </c>
      <c r="H9" s="38">
        <f t="shared" si="2"/>
        <v>0</v>
      </c>
    </row>
    <row r="10" spans="1:8" x14ac:dyDescent="0.2">
      <c r="A10" s="27"/>
      <c r="B10" s="30" t="s">
        <v>22</v>
      </c>
      <c r="C10" s="38">
        <v>0</v>
      </c>
      <c r="D10" s="38">
        <v>0</v>
      </c>
      <c r="E10" s="38">
        <f t="shared" si="1"/>
        <v>0</v>
      </c>
      <c r="F10" s="38">
        <v>0</v>
      </c>
      <c r="G10" s="38">
        <v>0</v>
      </c>
      <c r="H10" s="38">
        <f t="shared" si="2"/>
        <v>0</v>
      </c>
    </row>
    <row r="11" spans="1:8" x14ac:dyDescent="0.2">
      <c r="A11" s="27"/>
      <c r="B11" s="30" t="s">
        <v>17</v>
      </c>
      <c r="C11" s="38">
        <v>0</v>
      </c>
      <c r="D11" s="38">
        <v>0</v>
      </c>
      <c r="E11" s="38">
        <f t="shared" si="1"/>
        <v>0</v>
      </c>
      <c r="F11" s="38">
        <v>0</v>
      </c>
      <c r="G11" s="38">
        <v>0</v>
      </c>
      <c r="H11" s="38">
        <f t="shared" si="2"/>
        <v>0</v>
      </c>
    </row>
    <row r="12" spans="1:8" x14ac:dyDescent="0.2">
      <c r="A12" s="27"/>
      <c r="B12" s="30" t="s">
        <v>43</v>
      </c>
      <c r="C12" s="38">
        <v>0</v>
      </c>
      <c r="D12" s="38">
        <v>0</v>
      </c>
      <c r="E12" s="38">
        <f t="shared" si="1"/>
        <v>0</v>
      </c>
      <c r="F12" s="38">
        <v>0</v>
      </c>
      <c r="G12" s="38">
        <v>0</v>
      </c>
      <c r="H12" s="38">
        <f t="shared" si="2"/>
        <v>0</v>
      </c>
    </row>
    <row r="13" spans="1:8" x14ac:dyDescent="0.2">
      <c r="A13" s="27"/>
      <c r="B13" s="30" t="s">
        <v>18</v>
      </c>
      <c r="C13" s="38">
        <v>0</v>
      </c>
      <c r="D13" s="38">
        <v>0</v>
      </c>
      <c r="E13" s="38">
        <f t="shared" si="1"/>
        <v>0</v>
      </c>
      <c r="F13" s="38">
        <v>0</v>
      </c>
      <c r="G13" s="38">
        <v>0</v>
      </c>
      <c r="H13" s="38">
        <f t="shared" si="2"/>
        <v>0</v>
      </c>
    </row>
    <row r="14" spans="1:8" x14ac:dyDescent="0.2">
      <c r="A14" s="29" t="s">
        <v>19</v>
      </c>
      <c r="B14" s="31"/>
      <c r="C14" s="37">
        <f t="shared" ref="C14:H14" si="3">SUM(C15:C21)</f>
        <v>0</v>
      </c>
      <c r="D14" s="37">
        <f t="shared" si="3"/>
        <v>0</v>
      </c>
      <c r="E14" s="37">
        <f t="shared" si="3"/>
        <v>0</v>
      </c>
      <c r="F14" s="37">
        <f t="shared" si="3"/>
        <v>0</v>
      </c>
      <c r="G14" s="37">
        <f t="shared" si="3"/>
        <v>0</v>
      </c>
      <c r="H14" s="37">
        <f t="shared" si="3"/>
        <v>0</v>
      </c>
    </row>
    <row r="15" spans="1:8" x14ac:dyDescent="0.2">
      <c r="A15" s="27"/>
      <c r="B15" s="30" t="s">
        <v>44</v>
      </c>
      <c r="C15" s="38">
        <v>0</v>
      </c>
      <c r="D15" s="38">
        <v>0</v>
      </c>
      <c r="E15" s="38">
        <f>C15+D15</f>
        <v>0</v>
      </c>
      <c r="F15" s="38">
        <v>0</v>
      </c>
      <c r="G15" s="38">
        <v>0</v>
      </c>
      <c r="H15" s="38">
        <f t="shared" ref="H15:H21" si="4">E15-F15</f>
        <v>0</v>
      </c>
    </row>
    <row r="16" spans="1:8" x14ac:dyDescent="0.2">
      <c r="A16" s="27"/>
      <c r="B16" s="30" t="s">
        <v>27</v>
      </c>
      <c r="C16" s="38">
        <v>0</v>
      </c>
      <c r="D16" s="38">
        <v>0</v>
      </c>
      <c r="E16" s="38">
        <f t="shared" ref="E16:E21" si="5">C16+D16</f>
        <v>0</v>
      </c>
      <c r="F16" s="38">
        <v>0</v>
      </c>
      <c r="G16" s="38">
        <v>0</v>
      </c>
      <c r="H16" s="38">
        <f t="shared" si="4"/>
        <v>0</v>
      </c>
    </row>
    <row r="17" spans="1:8" x14ac:dyDescent="0.2">
      <c r="A17" s="27"/>
      <c r="B17" s="30" t="s">
        <v>20</v>
      </c>
      <c r="C17" s="38">
        <v>0</v>
      </c>
      <c r="D17" s="38">
        <v>0</v>
      </c>
      <c r="E17" s="38">
        <f t="shared" si="5"/>
        <v>0</v>
      </c>
      <c r="F17" s="38">
        <v>0</v>
      </c>
      <c r="G17" s="38">
        <v>0</v>
      </c>
      <c r="H17" s="38">
        <f t="shared" si="4"/>
        <v>0</v>
      </c>
    </row>
    <row r="18" spans="1:8" x14ac:dyDescent="0.2">
      <c r="A18" s="27"/>
      <c r="B18" s="30" t="s">
        <v>45</v>
      </c>
      <c r="C18" s="38">
        <v>0</v>
      </c>
      <c r="D18" s="38">
        <v>0</v>
      </c>
      <c r="E18" s="38">
        <f t="shared" si="5"/>
        <v>0</v>
      </c>
      <c r="F18" s="38">
        <v>0</v>
      </c>
      <c r="G18" s="38">
        <v>0</v>
      </c>
      <c r="H18" s="38">
        <f t="shared" si="4"/>
        <v>0</v>
      </c>
    </row>
    <row r="19" spans="1:8" x14ac:dyDescent="0.2">
      <c r="A19" s="27"/>
      <c r="B19" s="30" t="s">
        <v>46</v>
      </c>
      <c r="C19" s="38">
        <v>0</v>
      </c>
      <c r="D19" s="38">
        <v>0</v>
      </c>
      <c r="E19" s="38">
        <f t="shared" si="5"/>
        <v>0</v>
      </c>
      <c r="F19" s="38">
        <v>0</v>
      </c>
      <c r="G19" s="38">
        <v>0</v>
      </c>
      <c r="H19" s="38">
        <f t="shared" si="4"/>
        <v>0</v>
      </c>
    </row>
    <row r="20" spans="1:8" x14ac:dyDescent="0.2">
      <c r="A20" s="27"/>
      <c r="B20" s="30" t="s">
        <v>47</v>
      </c>
      <c r="C20" s="38">
        <v>0</v>
      </c>
      <c r="D20" s="38">
        <v>0</v>
      </c>
      <c r="E20" s="38">
        <f t="shared" si="5"/>
        <v>0</v>
      </c>
      <c r="F20" s="38">
        <v>0</v>
      </c>
      <c r="G20" s="38">
        <v>0</v>
      </c>
      <c r="H20" s="38">
        <f t="shared" si="4"/>
        <v>0</v>
      </c>
    </row>
    <row r="21" spans="1:8" x14ac:dyDescent="0.2">
      <c r="A21" s="27"/>
      <c r="B21" s="30" t="s">
        <v>4</v>
      </c>
      <c r="C21" s="38">
        <v>0</v>
      </c>
      <c r="D21" s="38">
        <v>0</v>
      </c>
      <c r="E21" s="38">
        <f t="shared" si="5"/>
        <v>0</v>
      </c>
      <c r="F21" s="38">
        <v>0</v>
      </c>
      <c r="G21" s="38">
        <v>0</v>
      </c>
      <c r="H21" s="38">
        <f t="shared" si="4"/>
        <v>0</v>
      </c>
    </row>
    <row r="22" spans="1:8" x14ac:dyDescent="0.2">
      <c r="A22" s="29" t="s">
        <v>48</v>
      </c>
      <c r="B22" s="31"/>
      <c r="C22" s="37">
        <f t="shared" ref="C22:H22" si="6">SUM(C23:C31)</f>
        <v>0</v>
      </c>
      <c r="D22" s="37">
        <f t="shared" si="6"/>
        <v>0</v>
      </c>
      <c r="E22" s="37">
        <f t="shared" si="6"/>
        <v>0</v>
      </c>
      <c r="F22" s="37">
        <f t="shared" si="6"/>
        <v>0</v>
      </c>
      <c r="G22" s="37">
        <f t="shared" si="6"/>
        <v>0</v>
      </c>
      <c r="H22" s="37">
        <f t="shared" si="6"/>
        <v>0</v>
      </c>
    </row>
    <row r="23" spans="1:8" x14ac:dyDescent="0.2">
      <c r="A23" s="27"/>
      <c r="B23" s="30" t="s">
        <v>28</v>
      </c>
      <c r="C23" s="38">
        <v>0</v>
      </c>
      <c r="D23" s="38">
        <v>0</v>
      </c>
      <c r="E23" s="38">
        <f>C23+D23</f>
        <v>0</v>
      </c>
      <c r="F23" s="38">
        <v>0</v>
      </c>
      <c r="G23" s="38">
        <v>0</v>
      </c>
      <c r="H23" s="38">
        <f t="shared" ref="H23:H31" si="7">E23-F23</f>
        <v>0</v>
      </c>
    </row>
    <row r="24" spans="1:8" x14ac:dyDescent="0.2">
      <c r="A24" s="27"/>
      <c r="B24" s="30" t="s">
        <v>23</v>
      </c>
      <c r="C24" s="38">
        <v>0</v>
      </c>
      <c r="D24" s="38">
        <v>0</v>
      </c>
      <c r="E24" s="38">
        <f t="shared" ref="E24:E31" si="8">C24+D24</f>
        <v>0</v>
      </c>
      <c r="F24" s="38">
        <v>0</v>
      </c>
      <c r="G24" s="38">
        <v>0</v>
      </c>
      <c r="H24" s="38">
        <f t="shared" si="7"/>
        <v>0</v>
      </c>
    </row>
    <row r="25" spans="1:8" x14ac:dyDescent="0.2">
      <c r="A25" s="27"/>
      <c r="B25" s="30" t="s">
        <v>29</v>
      </c>
      <c r="C25" s="38">
        <v>0</v>
      </c>
      <c r="D25" s="38">
        <v>0</v>
      </c>
      <c r="E25" s="38">
        <f t="shared" si="8"/>
        <v>0</v>
      </c>
      <c r="F25" s="38">
        <v>0</v>
      </c>
      <c r="G25" s="38">
        <v>0</v>
      </c>
      <c r="H25" s="38">
        <f t="shared" si="7"/>
        <v>0</v>
      </c>
    </row>
    <row r="26" spans="1:8" x14ac:dyDescent="0.2">
      <c r="A26" s="27"/>
      <c r="B26" s="30" t="s">
        <v>49</v>
      </c>
      <c r="C26" s="38">
        <v>0</v>
      </c>
      <c r="D26" s="38">
        <v>0</v>
      </c>
      <c r="E26" s="38">
        <f t="shared" si="8"/>
        <v>0</v>
      </c>
      <c r="F26" s="38">
        <v>0</v>
      </c>
      <c r="G26" s="38">
        <v>0</v>
      </c>
      <c r="H26" s="38">
        <f t="shared" si="7"/>
        <v>0</v>
      </c>
    </row>
    <row r="27" spans="1:8" x14ac:dyDescent="0.2">
      <c r="A27" s="27"/>
      <c r="B27" s="30" t="s">
        <v>21</v>
      </c>
      <c r="C27" s="38">
        <v>0</v>
      </c>
      <c r="D27" s="38">
        <v>0</v>
      </c>
      <c r="E27" s="38">
        <f t="shared" si="8"/>
        <v>0</v>
      </c>
      <c r="F27" s="38">
        <v>0</v>
      </c>
      <c r="G27" s="38">
        <v>0</v>
      </c>
      <c r="H27" s="38">
        <f t="shared" si="7"/>
        <v>0</v>
      </c>
    </row>
    <row r="28" spans="1:8" x14ac:dyDescent="0.2">
      <c r="A28" s="27"/>
      <c r="B28" s="30" t="s">
        <v>5</v>
      </c>
      <c r="C28" s="38">
        <v>0</v>
      </c>
      <c r="D28" s="38">
        <v>0</v>
      </c>
      <c r="E28" s="38">
        <f t="shared" si="8"/>
        <v>0</v>
      </c>
      <c r="F28" s="38">
        <v>0</v>
      </c>
      <c r="G28" s="38">
        <v>0</v>
      </c>
      <c r="H28" s="38">
        <f t="shared" si="7"/>
        <v>0</v>
      </c>
    </row>
    <row r="29" spans="1:8" x14ac:dyDescent="0.2">
      <c r="A29" s="27"/>
      <c r="B29" s="30" t="s">
        <v>6</v>
      </c>
      <c r="C29" s="38">
        <v>0</v>
      </c>
      <c r="D29" s="38">
        <v>0</v>
      </c>
      <c r="E29" s="38">
        <f t="shared" si="8"/>
        <v>0</v>
      </c>
      <c r="F29" s="38">
        <v>0</v>
      </c>
      <c r="G29" s="38">
        <v>0</v>
      </c>
      <c r="H29" s="38">
        <f t="shared" si="7"/>
        <v>0</v>
      </c>
    </row>
    <row r="30" spans="1:8" x14ac:dyDescent="0.2">
      <c r="A30" s="27"/>
      <c r="B30" s="30" t="s">
        <v>50</v>
      </c>
      <c r="C30" s="38">
        <v>0</v>
      </c>
      <c r="D30" s="38">
        <v>0</v>
      </c>
      <c r="E30" s="38">
        <f t="shared" si="8"/>
        <v>0</v>
      </c>
      <c r="F30" s="38">
        <v>0</v>
      </c>
      <c r="G30" s="38">
        <v>0</v>
      </c>
      <c r="H30" s="38">
        <f t="shared" si="7"/>
        <v>0</v>
      </c>
    </row>
    <row r="31" spans="1:8" x14ac:dyDescent="0.2">
      <c r="A31" s="27"/>
      <c r="B31" s="30" t="s">
        <v>30</v>
      </c>
      <c r="C31" s="38">
        <v>0</v>
      </c>
      <c r="D31" s="38">
        <v>0</v>
      </c>
      <c r="E31" s="38">
        <f t="shared" si="8"/>
        <v>0</v>
      </c>
      <c r="F31" s="38">
        <v>0</v>
      </c>
      <c r="G31" s="38">
        <v>0</v>
      </c>
      <c r="H31" s="38">
        <f t="shared" si="7"/>
        <v>0</v>
      </c>
    </row>
    <row r="32" spans="1:8" x14ac:dyDescent="0.2">
      <c r="A32" s="29" t="s">
        <v>31</v>
      </c>
      <c r="B32" s="31"/>
      <c r="C32" s="37">
        <f t="shared" ref="C32:H32" si="9">SUM(C33:C36)</f>
        <v>0</v>
      </c>
      <c r="D32" s="37">
        <f t="shared" si="9"/>
        <v>0</v>
      </c>
      <c r="E32" s="37">
        <f t="shared" si="9"/>
        <v>0</v>
      </c>
      <c r="F32" s="37">
        <f t="shared" si="9"/>
        <v>0</v>
      </c>
      <c r="G32" s="37">
        <f t="shared" si="9"/>
        <v>0</v>
      </c>
      <c r="H32" s="37">
        <f t="shared" si="9"/>
        <v>0</v>
      </c>
    </row>
    <row r="33" spans="1:8" x14ac:dyDescent="0.2">
      <c r="A33" s="27"/>
      <c r="B33" s="30" t="s">
        <v>51</v>
      </c>
      <c r="C33" s="38">
        <v>0</v>
      </c>
      <c r="D33" s="38">
        <v>0</v>
      </c>
      <c r="E33" s="38">
        <f>C33+D33</f>
        <v>0</v>
      </c>
      <c r="F33" s="38">
        <v>0</v>
      </c>
      <c r="G33" s="38">
        <v>0</v>
      </c>
      <c r="H33" s="38">
        <f t="shared" ref="H33:H36" si="10">E33-F33</f>
        <v>0</v>
      </c>
    </row>
    <row r="34" spans="1:8" ht="11.25" customHeight="1" x14ac:dyDescent="0.2">
      <c r="A34" s="27"/>
      <c r="B34" s="30" t="s">
        <v>24</v>
      </c>
      <c r="C34" s="38">
        <v>0</v>
      </c>
      <c r="D34" s="38">
        <v>0</v>
      </c>
      <c r="E34" s="38">
        <f t="shared" ref="E34:E36" si="11">C34+D34</f>
        <v>0</v>
      </c>
      <c r="F34" s="38">
        <v>0</v>
      </c>
      <c r="G34" s="38">
        <v>0</v>
      </c>
      <c r="H34" s="38">
        <f t="shared" si="10"/>
        <v>0</v>
      </c>
    </row>
    <row r="35" spans="1:8" x14ac:dyDescent="0.2">
      <c r="A35" s="27"/>
      <c r="B35" s="30" t="s">
        <v>32</v>
      </c>
      <c r="C35" s="38">
        <v>0</v>
      </c>
      <c r="D35" s="38">
        <v>0</v>
      </c>
      <c r="E35" s="38">
        <f t="shared" si="11"/>
        <v>0</v>
      </c>
      <c r="F35" s="38">
        <v>0</v>
      </c>
      <c r="G35" s="38">
        <v>0</v>
      </c>
      <c r="H35" s="38">
        <f t="shared" si="10"/>
        <v>0</v>
      </c>
    </row>
    <row r="36" spans="1:8" x14ac:dyDescent="0.2">
      <c r="A36" s="27"/>
      <c r="B36" s="30" t="s">
        <v>7</v>
      </c>
      <c r="C36" s="38">
        <v>0</v>
      </c>
      <c r="D36" s="38">
        <v>0</v>
      </c>
      <c r="E36" s="38">
        <f t="shared" si="11"/>
        <v>0</v>
      </c>
      <c r="F36" s="38">
        <v>0</v>
      </c>
      <c r="G36" s="38">
        <v>0</v>
      </c>
      <c r="H36" s="38">
        <f t="shared" si="10"/>
        <v>0</v>
      </c>
    </row>
    <row r="37" spans="1:8" x14ac:dyDescent="0.2">
      <c r="A37" s="32"/>
      <c r="B37" s="36" t="s">
        <v>53</v>
      </c>
      <c r="C37" s="39">
        <f t="shared" ref="C37:H37" si="12">SUM(C32+C22+C14+C5)</f>
        <v>15795658.6</v>
      </c>
      <c r="D37" s="39">
        <f t="shared" si="12"/>
        <v>988561.93</v>
      </c>
      <c r="E37" s="39">
        <f t="shared" si="12"/>
        <v>16784220.530000001</v>
      </c>
      <c r="F37" s="39">
        <f t="shared" si="12"/>
        <v>12990395.210000001</v>
      </c>
      <c r="G37" s="39">
        <f t="shared" si="12"/>
        <v>12957548.460000001</v>
      </c>
      <c r="H37" s="39">
        <f t="shared" si="12"/>
        <v>3793825.3200000003</v>
      </c>
    </row>
    <row r="38" spans="1:8" x14ac:dyDescent="0.2">
      <c r="A38" s="26"/>
      <c r="B38" s="26"/>
      <c r="C38" s="26"/>
      <c r="D38" s="26"/>
      <c r="E38" s="26"/>
      <c r="F38" s="26"/>
      <c r="G38" s="26"/>
      <c r="H38" s="26"/>
    </row>
    <row r="39" spans="1:8" x14ac:dyDescent="0.2">
      <c r="A39" s="26" t="s">
        <v>128</v>
      </c>
      <c r="B39" s="26"/>
      <c r="C39" s="26"/>
      <c r="D39" s="26"/>
      <c r="E39" s="26"/>
      <c r="F39" s="26"/>
      <c r="G39" s="26"/>
      <c r="H39" s="26"/>
    </row>
    <row r="40" spans="1:8" x14ac:dyDescent="0.2">
      <c r="A40" s="26"/>
      <c r="B40" s="26"/>
      <c r="C40" s="26"/>
      <c r="D40" s="26"/>
      <c r="E40" s="26"/>
      <c r="F40" s="26"/>
      <c r="G40" s="26"/>
      <c r="H40" s="26"/>
    </row>
    <row r="49" spans="2:6" x14ac:dyDescent="0.2">
      <c r="B49" s="49" t="s">
        <v>137</v>
      </c>
      <c r="E49" s="63" t="s">
        <v>139</v>
      </c>
      <c r="F49" s="63"/>
    </row>
    <row r="50" spans="2:6" x14ac:dyDescent="0.2">
      <c r="B50" s="50" t="s">
        <v>138</v>
      </c>
      <c r="E50" s="51" t="s">
        <v>140</v>
      </c>
      <c r="F50" s="51"/>
    </row>
  </sheetData>
  <sheetProtection formatCells="0" formatColumns="0" formatRows="0" autoFilter="0"/>
  <mergeCells count="6">
    <mergeCell ref="E50:F50"/>
    <mergeCell ref="A1:H1"/>
    <mergeCell ref="A2:B4"/>
    <mergeCell ref="C2:G2"/>
    <mergeCell ref="H2:H3"/>
    <mergeCell ref="E49:F4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Joel Jasso</cp:lastModifiedBy>
  <cp:lastPrinted>2020-01-31T15:02:52Z</cp:lastPrinted>
  <dcterms:created xsi:type="dcterms:W3CDTF">2014-02-10T03:37:14Z</dcterms:created>
  <dcterms:modified xsi:type="dcterms:W3CDTF">2020-01-31T15:05:43Z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