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3166C4C0-395D-4E21-80AD-6292311EA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F12" i="2"/>
  <c r="D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<sst xmlns="http://schemas.openxmlformats.org/spreadsheetml/2006/main" count="27" uniqueCount="27">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</sst>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3" fontId="2" fillId="3" borderId="0" xfId="8" applyNumberFormat="1" applyFont="1" applyFill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wrapText="1"/>
      <protection locked="0"/>
    </xf>
    <xf numFmtId="0" fontId="2" fillId="3" borderId="5" xfId="8" applyFont="1" applyFill="1" applyBorder="1" applyAlignment="1">
      <alignment horizontal="left" vertical="top" indent="1"/>
    </xf>
    <xf numFmtId="3" fontId="2" fillId="3" borderId="6" xfId="8" applyNumberFormat="1" applyFont="1" applyFill="1" applyBorder="1" applyAlignment="1" applyProtection="1">
      <alignment vertical="top" wrapText="1"/>
      <protection locked="0"/>
    </xf>
    <xf numFmtId="3" fontId="2" fillId="3" borderId="7" xfId="8" applyNumberFormat="1" applyFont="1" applyFill="1" applyBorder="1" applyAlignment="1" applyProtection="1">
      <alignment vertical="top" wrapText="1"/>
      <protection locked="0"/>
    </xf>
    <xf numFmtId="0" fontId="2" fillId="3" borderId="8" xfId="8" applyFont="1" applyFill="1" applyBorder="1" applyAlignment="1">
      <alignment horizontal="left" vertical="top" indent="2"/>
    </xf>
    <xf numFmtId="3" fontId="2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indent="2"/>
    </xf>
    <xf numFmtId="3" fontId="3" fillId="3" borderId="9" xfId="8" applyNumberFormat="1" applyFont="1" applyFill="1" applyBorder="1" applyAlignment="1" applyProtection="1">
      <alignment vertical="top" wrapText="1"/>
      <protection locked="0"/>
    </xf>
    <xf numFmtId="3" fontId="3" fillId="3" borderId="9" xfId="8" applyNumberFormat="1" applyFont="1" applyFill="1" applyBorder="1" applyAlignment="1" applyProtection="1">
      <alignment wrapText="1"/>
      <protection locked="0"/>
    </xf>
    <xf numFmtId="0" fontId="3" fillId="3" borderId="10" xfId="8" applyFont="1" applyFill="1" applyBorder="1" applyAlignment="1">
      <alignment horizontal="left" vertical="top" indent="2"/>
    </xf>
    <xf numFmtId="3" fontId="3" fillId="3" borderId="11" xfId="8" applyNumberFormat="1" applyFont="1" applyFill="1" applyBorder="1" applyAlignment="1" applyProtection="1">
      <alignment vertical="top" wrapText="1"/>
      <protection locked="0"/>
    </xf>
    <xf numFmtId="3" fontId="3" fillId="3" borderId="12" xfId="8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1" fillId="3" borderId="0" xfId="8" applyFill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25</xdr:row>
      <xdr:rowOff>123825</xdr:rowOff>
    </xdr:from>
    <xdr:to>
      <xdr:col>5</xdr:col>
      <xdr:colOff>628650</xdr:colOff>
      <xdr:row>31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56C8E-3DAD-46B7-8E9E-16A12324D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4124325"/>
          <a:ext cx="87915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0" zoomScaleNormal="100" workbookViewId="0">
      <selection activeCell="B11" sqref="B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3.5" customHeight="1" x14ac:dyDescent="0.2">
      <c r="A1" s="20" t="s">
        <v>26</v>
      </c>
      <c r="B1" s="21"/>
      <c r="C1" s="21"/>
      <c r="D1" s="21"/>
      <c r="E1" s="21"/>
      <c r="F1" s="22"/>
    </row>
    <row r="2" spans="1:6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</row>
    <row r="3" spans="1:6" x14ac:dyDescent="0.2">
      <c r="A3" s="7" t="s">
        <v>0</v>
      </c>
      <c r="B3" s="8">
        <f>B4+B12</f>
        <v>1760004.44</v>
      </c>
      <c r="C3" s="8">
        <f t="shared" ref="C3:F3" si="0">C4+C12</f>
        <v>39856458.940000005</v>
      </c>
      <c r="D3" s="8">
        <f t="shared" si="0"/>
        <v>40933930.700000003</v>
      </c>
      <c r="E3" s="8">
        <f t="shared" si="0"/>
        <v>682532.68000000296</v>
      </c>
      <c r="F3" s="9">
        <f t="shared" si="0"/>
        <v>-1077471.759999997</v>
      </c>
    </row>
    <row r="4" spans="1:6" x14ac:dyDescent="0.2">
      <c r="A4" s="10" t="s">
        <v>4</v>
      </c>
      <c r="B4" s="4">
        <f>SUM(B5:B11)</f>
        <v>1276280.6599999999</v>
      </c>
      <c r="C4" s="4">
        <f>SUM(C5:C11)</f>
        <v>39847245.740000002</v>
      </c>
      <c r="D4" s="4">
        <f>SUM(D5:D11)</f>
        <v>40824797.609999999</v>
      </c>
      <c r="E4" s="4">
        <f>SUM(E5:E11)</f>
        <v>298728.79000000283</v>
      </c>
      <c r="F4" s="11">
        <f>SUM(F5:F11)</f>
        <v>-977551.86999999708</v>
      </c>
    </row>
    <row r="5" spans="1:6" x14ac:dyDescent="0.2">
      <c r="A5" s="12" t="s">
        <v>5</v>
      </c>
      <c r="B5" s="5">
        <v>1270224.1599999999</v>
      </c>
      <c r="C5" s="5">
        <v>20108920.960000001</v>
      </c>
      <c r="D5" s="5">
        <v>21093702.079999998</v>
      </c>
      <c r="E5" s="5">
        <f>B5+C5-D5</f>
        <v>285443.04000000283</v>
      </c>
      <c r="F5" s="13">
        <f t="shared" ref="F5:F11" si="1">E5-B5</f>
        <v>-984781.11999999708</v>
      </c>
    </row>
    <row r="6" spans="1:6" x14ac:dyDescent="0.2">
      <c r="A6" s="12" t="s">
        <v>6</v>
      </c>
      <c r="B6" s="5">
        <v>6056.5</v>
      </c>
      <c r="C6" s="5">
        <v>19738324.780000001</v>
      </c>
      <c r="D6" s="5">
        <v>19731095.530000001</v>
      </c>
      <c r="E6" s="5">
        <f t="shared" ref="E6:E11" si="2">B6+C6-D6</f>
        <v>13285.75</v>
      </c>
      <c r="F6" s="13">
        <f t="shared" si="1"/>
        <v>7229.25</v>
      </c>
    </row>
    <row r="7" spans="1:6" x14ac:dyDescent="0.2">
      <c r="A7" s="12" t="s">
        <v>7</v>
      </c>
      <c r="B7" s="5">
        <v>0</v>
      </c>
      <c r="C7" s="5">
        <v>0</v>
      </c>
      <c r="D7" s="5">
        <v>0</v>
      </c>
      <c r="E7" s="5">
        <f t="shared" si="2"/>
        <v>0</v>
      </c>
      <c r="F7" s="13">
        <f t="shared" si="1"/>
        <v>0</v>
      </c>
    </row>
    <row r="8" spans="1:6" x14ac:dyDescent="0.2">
      <c r="A8" s="12" t="s">
        <v>1</v>
      </c>
      <c r="B8" s="5">
        <v>0</v>
      </c>
      <c r="C8" s="5">
        <v>0</v>
      </c>
      <c r="D8" s="5">
        <v>0</v>
      </c>
      <c r="E8" s="5">
        <f t="shared" si="2"/>
        <v>0</v>
      </c>
      <c r="F8" s="13">
        <f t="shared" si="1"/>
        <v>0</v>
      </c>
    </row>
    <row r="9" spans="1:6" x14ac:dyDescent="0.2">
      <c r="A9" s="12" t="s">
        <v>2</v>
      </c>
      <c r="B9" s="5">
        <v>0</v>
      </c>
      <c r="C9" s="5">
        <v>0</v>
      </c>
      <c r="D9" s="5">
        <v>0</v>
      </c>
      <c r="E9" s="5">
        <f t="shared" si="2"/>
        <v>0</v>
      </c>
      <c r="F9" s="13">
        <f t="shared" si="1"/>
        <v>0</v>
      </c>
    </row>
    <row r="10" spans="1:6" x14ac:dyDescent="0.2">
      <c r="A10" s="12" t="s">
        <v>8</v>
      </c>
      <c r="B10" s="5">
        <v>0</v>
      </c>
      <c r="C10" s="5">
        <v>0</v>
      </c>
      <c r="D10" s="5">
        <v>0</v>
      </c>
      <c r="E10" s="5">
        <f t="shared" si="2"/>
        <v>0</v>
      </c>
      <c r="F10" s="13">
        <f t="shared" si="1"/>
        <v>0</v>
      </c>
    </row>
    <row r="11" spans="1:6" x14ac:dyDescent="0.2">
      <c r="A11" s="12" t="s">
        <v>9</v>
      </c>
      <c r="B11" s="5">
        <v>0</v>
      </c>
      <c r="C11" s="5">
        <v>0</v>
      </c>
      <c r="D11" s="5">
        <v>0</v>
      </c>
      <c r="E11" s="5">
        <f t="shared" si="2"/>
        <v>0</v>
      </c>
      <c r="F11" s="13">
        <f t="shared" si="1"/>
        <v>0</v>
      </c>
    </row>
    <row r="12" spans="1:6" x14ac:dyDescent="0.2">
      <c r="A12" s="10" t="s">
        <v>10</v>
      </c>
      <c r="B12" s="4">
        <f>SUM(B13:B21)</f>
        <v>483723.78</v>
      </c>
      <c r="C12" s="4">
        <f>SUM(C13:C21)</f>
        <v>9213.2000000000007</v>
      </c>
      <c r="D12" s="4">
        <f>SUM(D13:D21)</f>
        <v>109133.09</v>
      </c>
      <c r="E12" s="4">
        <f>SUM(E13:E21)</f>
        <v>383803.89000000007</v>
      </c>
      <c r="F12" s="11">
        <f>SUM(F13:F21)</f>
        <v>-99919.889999999956</v>
      </c>
    </row>
    <row r="13" spans="1:6" x14ac:dyDescent="0.2">
      <c r="A13" s="12" t="s">
        <v>11</v>
      </c>
      <c r="B13" s="5">
        <v>0</v>
      </c>
      <c r="C13" s="5">
        <v>0</v>
      </c>
      <c r="D13" s="5">
        <v>0</v>
      </c>
      <c r="E13" s="5">
        <f>B13+C13-D13</f>
        <v>0</v>
      </c>
      <c r="F13" s="13">
        <f t="shared" ref="F13:F21" si="3">E13-B13</f>
        <v>0</v>
      </c>
    </row>
    <row r="14" spans="1:6" x14ac:dyDescent="0.2">
      <c r="A14" s="12" t="s">
        <v>12</v>
      </c>
      <c r="B14" s="6">
        <v>0</v>
      </c>
      <c r="C14" s="6">
        <v>0</v>
      </c>
      <c r="D14" s="6">
        <v>0</v>
      </c>
      <c r="E14" s="6">
        <f t="shared" ref="E14:E21" si="4">B14+C14-D14</f>
        <v>0</v>
      </c>
      <c r="F14" s="14">
        <f t="shared" si="3"/>
        <v>0</v>
      </c>
    </row>
    <row r="15" spans="1:6" x14ac:dyDescent="0.2">
      <c r="A15" s="12" t="s">
        <v>13</v>
      </c>
      <c r="B15" s="6">
        <v>0</v>
      </c>
      <c r="C15" s="6">
        <v>0</v>
      </c>
      <c r="D15" s="6">
        <v>0</v>
      </c>
      <c r="E15" s="6">
        <f t="shared" si="4"/>
        <v>0</v>
      </c>
      <c r="F15" s="14">
        <f t="shared" si="3"/>
        <v>0</v>
      </c>
    </row>
    <row r="16" spans="1:6" x14ac:dyDescent="0.2">
      <c r="A16" s="12" t="s">
        <v>14</v>
      </c>
      <c r="B16" s="5">
        <v>811750.42</v>
      </c>
      <c r="C16" s="5">
        <v>0</v>
      </c>
      <c r="D16" s="5">
        <v>9213.2000000000007</v>
      </c>
      <c r="E16" s="5">
        <f t="shared" si="4"/>
        <v>802537.22000000009</v>
      </c>
      <c r="F16" s="13">
        <f t="shared" si="3"/>
        <v>-9213.1999999999534</v>
      </c>
    </row>
    <row r="17" spans="1:6" x14ac:dyDescent="0.2">
      <c r="A17" s="12" t="s">
        <v>15</v>
      </c>
      <c r="B17" s="5">
        <v>0</v>
      </c>
      <c r="C17" s="5">
        <v>0</v>
      </c>
      <c r="D17" s="5">
        <v>0</v>
      </c>
      <c r="E17" s="5">
        <f t="shared" si="4"/>
        <v>0</v>
      </c>
      <c r="F17" s="13">
        <f t="shared" si="3"/>
        <v>0</v>
      </c>
    </row>
    <row r="18" spans="1:6" x14ac:dyDescent="0.2">
      <c r="A18" s="12" t="s">
        <v>16</v>
      </c>
      <c r="B18" s="5">
        <v>-328026.64</v>
      </c>
      <c r="C18" s="5">
        <v>9213.2000000000007</v>
      </c>
      <c r="D18" s="5">
        <v>99919.89</v>
      </c>
      <c r="E18" s="5">
        <f t="shared" si="4"/>
        <v>-418733.33</v>
      </c>
      <c r="F18" s="13">
        <f t="shared" si="3"/>
        <v>-90706.69</v>
      </c>
    </row>
    <row r="19" spans="1:6" x14ac:dyDescent="0.2">
      <c r="A19" s="12" t="s">
        <v>17</v>
      </c>
      <c r="B19" s="5">
        <v>0</v>
      </c>
      <c r="C19" s="5">
        <v>0</v>
      </c>
      <c r="D19" s="5">
        <v>0</v>
      </c>
      <c r="E19" s="5">
        <f t="shared" si="4"/>
        <v>0</v>
      </c>
      <c r="F19" s="13">
        <f t="shared" si="3"/>
        <v>0</v>
      </c>
    </row>
    <row r="20" spans="1:6" x14ac:dyDescent="0.2">
      <c r="A20" s="12" t="s">
        <v>18</v>
      </c>
      <c r="B20" s="5">
        <v>0</v>
      </c>
      <c r="C20" s="5">
        <v>0</v>
      </c>
      <c r="D20" s="5">
        <v>0</v>
      </c>
      <c r="E20" s="5">
        <f t="shared" si="4"/>
        <v>0</v>
      </c>
      <c r="F20" s="13">
        <f t="shared" si="3"/>
        <v>0</v>
      </c>
    </row>
    <row r="21" spans="1:6" x14ac:dyDescent="0.2">
      <c r="A21" s="15" t="s">
        <v>19</v>
      </c>
      <c r="B21" s="16">
        <v>0</v>
      </c>
      <c r="C21" s="16">
        <v>0</v>
      </c>
      <c r="D21" s="16">
        <v>0</v>
      </c>
      <c r="E21" s="16">
        <f t="shared" si="4"/>
        <v>0</v>
      </c>
      <c r="F21" s="17">
        <f t="shared" si="3"/>
        <v>0</v>
      </c>
    </row>
    <row r="22" spans="1:6" x14ac:dyDescent="0.2">
      <c r="A22" s="18"/>
      <c r="B22" s="18"/>
      <c r="C22" s="18"/>
      <c r="D22" s="18"/>
      <c r="E22" s="18"/>
      <c r="F22" s="18"/>
    </row>
    <row r="23" spans="1:6" ht="12.75" x14ac:dyDescent="0.2">
      <c r="A23" s="19" t="s">
        <v>25</v>
      </c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  <row r="26" spans="1:6" x14ac:dyDescent="0.2">
      <c r="A26" s="18"/>
      <c r="B26" s="18"/>
      <c r="C26" s="18"/>
      <c r="D26" s="18"/>
      <c r="E26" s="18"/>
      <c r="F26" s="18"/>
    </row>
    <row r="27" spans="1:6" x14ac:dyDescent="0.2">
      <c r="A27" s="18"/>
      <c r="B27" s="18"/>
      <c r="C27" s="18"/>
      <c r="D27" s="18"/>
      <c r="E27" s="18"/>
      <c r="F27" s="18"/>
    </row>
    <row r="28" spans="1:6" x14ac:dyDescent="0.2">
      <c r="A28" s="18"/>
      <c r="B28" s="18"/>
      <c r="C28" s="18"/>
      <c r="D28" s="18"/>
      <c r="E28" s="18"/>
      <c r="F28" s="18"/>
    </row>
    <row r="29" spans="1:6" x14ac:dyDescent="0.2">
      <c r="A29" s="18"/>
      <c r="B29" s="18"/>
      <c r="C29" s="18"/>
      <c r="D29" s="18"/>
      <c r="E29" s="18"/>
      <c r="F29" s="18"/>
    </row>
    <row r="30" spans="1:6" x14ac:dyDescent="0.2">
      <c r="A30" s="18"/>
      <c r="B30" s="18"/>
      <c r="C30" s="18"/>
      <c r="D30" s="18"/>
      <c r="E30" s="18"/>
      <c r="F30" s="18"/>
    </row>
    <row r="31" spans="1:6" x14ac:dyDescent="0.2">
      <c r="A31" s="18"/>
      <c r="B31" s="18"/>
      <c r="C31" s="18"/>
      <c r="D31" s="18"/>
      <c r="E31" s="18"/>
      <c r="F31" s="18"/>
    </row>
    <row r="32" spans="1:6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2023-01-17T15:17:50Z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