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Jasso\Desktop\Cuenta Pública SESEA 2019\"/>
    </mc:Choice>
  </mc:AlternateContent>
  <bookViews>
    <workbookView xWindow="0" yWindow="0" windowWidth="28800" windowHeight="12135" tabRatio="863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<sst xmlns="http://schemas.openxmlformats.org/spreadsheetml/2006/main" count="940" uniqueCount="657">
  <si>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</si>
  <si>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</si>
  <si>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</si>
  <si>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</si>
  <si>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</si>
  <si>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</si>
  <si>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</si>
  <si>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</si>
  <si>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</si>
  <si>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</si>
  <si>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</si>
  <si>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</si>
  <si>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</si>
  <si>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</si>
  <si>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</si>
  <si>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</si>
  <si>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</si>
  <si>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</si>
  <si>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</si>
  <si>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</si>
  <si>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</si>
  <si>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</si>
  <si>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</si>
  <si>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</si>
  <si>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</si>
  <si>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</si>
  <si>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</si>
  <si>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</si>
  <si>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</si>
  <si>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</si>
  <si>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</si>
  <si>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</si>
  <si>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</si>
  <si>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</si>
  <si>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</si>
  <si>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</si>
  <si>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</si>
  <si>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</si>
  <si>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</si>
  <si>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</si>
  <si>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</si>
  <si>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</si>
  <si>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</si>
  <si>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</si>
  <si>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</si>
  <si>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</si>
  <si>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</si>
  <si>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</si>
  <si>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</si>
  <si>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</si>
  <si>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</si>
  <si>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</si>
  <si>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</si>
  <si>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</si>
  <si>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</si>
  <si>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</si>
  <si>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</si>
  <si>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</si>
  <si>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</si>
  <si>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</si>
  <si>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</si>
  <si>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</si>
  <si>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</si>
  <si>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</si>
  <si>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</si>
  <si>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</si>
  <si>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</si>
  <si>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</si>
  <si>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</si>
  <si>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</si>
  <si>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</si>
  <si>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</si>
  <si>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</si>
  <si>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</si>
  <si>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</si>
  <si>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</si>
  <si>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</si>
  <si>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</si>
  <si>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</si>
  <si>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</si>
  <si>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</si>
  <si>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</si>
  <si>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</si>
  <si>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</si>
  <si>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</si>
  <si>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</si>
  <si>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</si>
  <si>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</si>
  <si>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</si>
  <si>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</si>
  <si>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</si>
  <si>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</si>
  <si>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</si>
  <si>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</si>
  <si>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</si>
  <si>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</si>
  <si>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</si>
  <si>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</si>
  <si>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</si>
  <si>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</si>
  <si>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</si>
  <si>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</si>
  <si>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</si>
  <si>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</si>
  <si>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</si>
  <si>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</si>
  <si>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</si>
  <si>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</si>
  <si>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</si>
  <si>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</si>
  <si>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</si>
  <si>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</si>
  <si>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</si>
  <si>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</si>
  <si>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</si>
  <si>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</si>
  <si>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</si>
  <si>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</si>
  <si>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</si>
  <si>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</si>
  <si>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</si>
  <si>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</si>
  <si>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</si>
  <si>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</si>
  <si>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</si>
  <si>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</si>
  <si>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</si>
  <si>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</si>
  <si>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</si>
  <si>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</si>
  <si>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</si>
  <si>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</si>
  <si>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</si>
  <si>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</si>
  <si>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</si>
  <si>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</si>
  <si>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</si>
  <si>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</si>
  <si>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</si>
  <si>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</si>
  <si>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</si>
  <si>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</si>
  <si>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</si>
  <si>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</si>
  <si>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</si>
  <si>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</si>
  <si>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</si>
  <si>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</si>
  <si>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</si>
  <si>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</si>
  <si>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</si>
  <si>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</si>
  <si>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</si>
  <si>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</si>
  <si>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</si>
  <si>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</si>
  <si>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</si>
  <si>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</si>
  <si>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</si>
  <si>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</si>
  <si>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</si>
  <si>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</si>
  <si>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</si>
  <si>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</si>
  <si>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</si>
  <si>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</si>
  <si>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</si>
  <si>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</si>
  <si>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</si>
  <si>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</si>
  <si>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</si>
  <si>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</si>
  <si>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</si>
  <si>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</si>
  <si>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</si>
  <si>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</si>
  <si>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</si>
  <si>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</si>
  <si>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</si>
  <si>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</si>
  <si>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</si>
  <si>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</si>
  <si>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</si>
  <si>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</si>
  <si>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</si>
  <si>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</si>
  <si>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</si>
  <si>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</si>
  <si>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</si>
  <si>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</si>
  <si>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</si>
  <si>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</si>
  <si>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</si>
  <si>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</si>
  <si>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</si>
  <si>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</si>
  <si>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</si>
  <si>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</si>
  <si>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</si>
  <si>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</si>
  <si>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</si>
  <si>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</si>
  <si>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</si>
  <si>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</si>
  <si>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</si>
  <si>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</si>
  <si>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</si>
  <si>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</si>
  <si>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</si>
  <si>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</si>
  <si>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</si>
  <si>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</si>
  <si>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</si>
  <si>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</si>
  <si>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</si>
  <si>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</si>
  <si>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</si>
  <si>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</si>
  <si>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</si>
  <si>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</si>
  <si>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</si>
  <si>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</si>
  <si>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</si>
  <si>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</si>
  <si>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</si>
  <si>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</si>
  <si>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</si>
  <si>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</si>
  <si>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</si>
  <si>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</si>
  <si>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</si>
  <si>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</si>
  <si>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</si>
  <si>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</si>
  <si>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</si>
  <si>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</si>
  <si>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</si>
  <si>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</si>
  <si>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</si>
  <si>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</si>
  <si>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</si>
  <si>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</si>
  <si>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</si>
  <si>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</si>
  <si>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</si>
  <si>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</si>
  <si>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</si>
  <si>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</si>
  <si>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</si>
  <si>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</si>
  <si>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</si>
  <si>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</si>
  <si>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</si>
  <si>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</si>
  <si>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</si>
  <si>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</si>
  <si>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</si>
  <si>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</si>
  <si>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</si>
  <si>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</si>
  <si>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</si>
  <si>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</si>
  <si>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</si>
  <si>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</si>
  <si>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</si>
  <si>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</si>
  <si>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</si>
  <si>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</si>
  <si>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</si>
  <si>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</si>
  <si>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</si>
  <si>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</si>
  <si>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</si>
  <si>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</si>
  <si>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</si>
  <si>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</si>
  <si>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</si>
  <si>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</si>
  <si>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</si>
  <si>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</si>
  <si>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</si>
  <si>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</si>
  <si>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</si>
  <si>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</si>
  <si>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</si>
  <si>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</si>
  <si>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</si>
  <si>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</si>
  <si>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</si>
  <si>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</si>
  <si>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</si>
  <si>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</si>
  <si>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</si>
  <si>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</si>
  <si>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</si>
  <si>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</si>
  <si>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</si>
  <si>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</si>
  <si>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</si>
  <si>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</si>
  <si>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</si>
  <si>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</si>
  <si>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</si>
  <si>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</si>
  <si>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</si>
  <si>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</si>
  <si>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</si>
  <si>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</si>
  <si>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</si>
  <si>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</si>
  <si>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</si>
  <si>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</si>
  <si>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</si>
  <si>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</si>
  <si>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</si>
  <si>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</si>
  <si>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</si>
  <si>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</si>
  <si>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</si>
  <si>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</si>
  <si>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</si>
  <si>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</si>
  <si>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</si>
  <si>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</si>
  <si>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</si>
  <si>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</si>
  <si>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</si>
  <si>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</si>
  <si>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</si>
  <si>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</si>
  <si>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</si>
  <si>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</si>
  <si>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</si>
  <si>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</si>
  <si>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</si>
  <si>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</si>
  <si>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</si>
  <si>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</si>
  <si>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</si>
  <si>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</si>
  <si>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</si>
  <si>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</si>
  <si>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</si>
  <si>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</si>
  <si>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</si>
  <si>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</si>
  <si>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</si>
  <si>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</si>
  <si>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</si>
  <si>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</si>
  <si>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</si>
  <si>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</si>
  <si>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</si>
  <si>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</si>
  <si>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</si>
  <si>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</si>
  <si>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</si>
  <si>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</si>
  <si>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</si>
  <si>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</si>
  <si>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</si>
  <si>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</si>
  <si>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</si>
  <si>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</si>
  <si>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</si>
  <si>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</si>
  <si>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</si>
  <si>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</si>
  <si>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</si>
  <si>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</si>
  <si>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</si>
  <si>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</si>
  <si>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</si>
  <si>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</si>
  <si>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</si>
  <si>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</si>
  <si>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</si>
  <si>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</si>
  <si>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</si>
  <si>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</si>
  <si>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</si>
  <si>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</si>
  <si>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</si>
  <si>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</si>
  <si>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</si>
  <si>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</si>
  <si>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</si>
  <si>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</si>
  <si>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</si>
  <si>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</si>
  <si>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</si>
  <si>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</si>
  <si>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</si>
  <si>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</si>
  <si>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</si>
  <si>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</si>
  <si>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</si>
  <si>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</si>
  <si>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</si>
  <si>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</si>
  <si>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</si>
  <si>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</si>
  <si>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</si>
  <si>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</si>
  <si>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</si>
  <si>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</si>
  <si>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</si>
  <si>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</si>
  <si>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</si>
  <si>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</si>
  <si>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</si>
  <si>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</si>
  <si>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</si>
  <si>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</si>
  <si>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</si>
  <si>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</si>
  <si>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</si>
  <si>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</si>
  <si>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</si>
  <si>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</si>
  <si>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</si>
  <si>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</si>
  <si>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</si>
  <si>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</si>
  <si>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</si>
  <si>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</si>
  <si>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</si>
  <si>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</si>
  <si>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</si>
  <si>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</si>
  <si>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</si>
  <si>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</si>
  <si>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</si>
  <si>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</si>
  <si>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</si>
  <si>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</si>
  <si>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</si>
  <si>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</si>
  <si>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</si>
  <si>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</si>
  <si>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</si>
  <si>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</si>
  <si>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</si>
  <si>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</si>
  <si>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</si>
  <si>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</si>
  <si>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</si>
  <si>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</si>
  <si>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</si>
  <si>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</si>
  <si>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</si>
  <si>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</si>
  <si>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</si>
  <si>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</si>
  <si>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</si>
  <si>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</si>
  <si>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</si>
  <si>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</si>
  <si>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</si>
  <si>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</si>
  <si>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</si>
  <si>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</si>
  <si>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</si>
  <si>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</si>
  <si>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</si>
  <si>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</si>
  <si>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</si>
  <si>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</si>
  <si>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</si>
  <si>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</si>
  <si>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</si>
  <si>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</si>
  <si>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</si>
  <si>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</si>
  <si>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</si>
  <si>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</si>
  <si>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</si>
  <si>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</si>
  <si>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</si>
  <si>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</si>
  <si>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</si>
  <si>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</si>
  <si>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</si>
  <si>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</si>
  <si>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</si>
  <si>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</si>
  <si>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</si>
  <si>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</si>
  <si>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</si>
  <si>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</si>
  <si>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</si>
  <si>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</si>
  <si>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</si>
  <si>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</si>
  <si>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</si>
  <si>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</si>
  <si>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</si>
  <si>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</si>
  <si>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</si>
  <si>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</si>
  <si>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</si>
  <si>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</si>
  <si>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</si>
  <si>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</si>
  <si>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</si>
  <si>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</si>
  <si>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</si>
  <si>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</si>
  <si>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</si>
  <si>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</si>
  <si>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</si>
  <si>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</si>
  <si>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</si>
  <si>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</si>
  <si>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</si>
  <si>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</si>
  <si>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</si>
  <si>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</si>
  <si>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</si>
  <si>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</si>
  <si>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</si>
  <si>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</si>
  <si>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</si>
  <si>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</si>
  <si>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</si>
  <si>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</si>
  <si>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</si>
  <si>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</si>
  <si>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</si>
  <si>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</si>
  <si>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</si>
  <si>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</si>
  <si>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</si>
  <si>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</si>
  <si>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</si>
  <si>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</si>
  <si>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</si>
  <si>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</si>
  <si>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</si>
  <si>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</si>
  <si>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</si>
  <si>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</si>
  <si>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</si>
  <si>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</si>
  <si>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</si>
  <si>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</si>
  <si>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</si>
  <si>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</si>
  <si>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</si>
  <si>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</si>
  <si>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</si>
  <si>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</si>
  <si>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</si>
  <si>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</si>
  <si>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</si>
  <si>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</si>
  <si>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</si>
  <si>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</si>
  <si>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</si>
  <si>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</si>
  <si>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</si>
  <si>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</si>
  <si>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</si>
  <si>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</si>
  <si>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</si>
  <si>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</si>
  <si>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</si>
  <si>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</si>
  <si>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</si>
  <si>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</si>
  <si>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</si>
  <si>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</si>
  <si>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</si>
  <si>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</si>
  <si>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</si>
  <si>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</si>
  <si>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</si>
  <si>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</si>
  <si>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</si>
  <si>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</si>
  <si>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</si>
  <si>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</si>
  <si>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</si>
  <si>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</si>
  <si>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</si>
  <si>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</si>
  <si>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</si>
  <si>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</si>
  <si>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</si>
  <si>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</si>
  <si>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</si>
  <si>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</si>
  <si>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</si>
  <si>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</si>
  <si>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</si>
  <si>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</si>
  <si>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</si>
  <si>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</si>
  <si>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</si>
  <si>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</si>
  <si>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</si>
  <si>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</si>
  <si>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</si>
  <si>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</si>
  <si>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</si>
  <si>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</si>
  <si>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</si>
  <si>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</si>
  <si>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</si>
  <si>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</si>
  <si>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</si>
  <si>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</si>
  <si>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</si>
  <si>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</si>
  <si>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</si>
  <si>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</si>
  <si>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</si>
  <si>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</si>
  <si>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</si>
  <si>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</si>
  <si>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</si>
  <si>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</si>
  <si>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</si>
  <si>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</si>
  <si>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</si>
  <si>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</si>
  <si>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</si>
  <si>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</si>
  <si>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</si>
  <si>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</si>
  <si>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</si>
  <si>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</si>
  <si>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</si>
  <si>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</si>
  <si>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</si>
  <si>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</si>
  <si>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</si>
  <si>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</si>
  <si>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</si>
  <si>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</si>
  <si>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</si>
  <si>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</si>
  <si>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</si>
  <si>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</si>
  <si>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</si>
  <si>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</si>
  <si>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</si>
  <si>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</si>
  <si>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</si>
  <si>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</si>
  <si>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</si>
  <si>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Correspondiente del 1 de Enero al 31 de Diciembre de 2019</t>
  </si>
  <si>
    <t>Secretaría Ejecutiva del Sistema Estatal Anticorrupción de Guanajuato</t>
  </si>
  <si>
    <t>Lic. Joel Eduardo Jasso Sánchez</t>
  </si>
  <si>
    <t>Comisionado para la atención de asuntos de la Coordinación Administrativa</t>
  </si>
  <si>
    <t>Lic. Alejandra López Rodríguez</t>
  </si>
  <si>
    <t xml:space="preserve">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</si>
</sst>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9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u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169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198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23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4" fontId="2" fillId="0" borderId="0" xfId="3" applyNumberFormat="1" applyFont="1" applyAlignment="1" applyProtection="1">
      <alignment horizontal="center" vertical="top"/>
      <protection locked="0"/>
    </xf>
    <xf numFmtId="4" fontId="23" fillId="0" borderId="0" xfId="3" applyNumberFormat="1" applyFont="1" applyAlignment="1" applyProtection="1">
      <alignment horizontal="center" vertical="top"/>
      <protection locked="0"/>
    </xf>
    <xf numFmtId="0" fontId="23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</cellXfs>
  <cellStyles count="29">
    <cellStyle name="Euro" xfId="17"/>
    <cellStyle name="Hipervínculo" xfId="11" builtinId="8"/>
    <cellStyle name="Millares 2" xfId="1"/>
    <cellStyle name="Millares 2 2" xfId="15"/>
    <cellStyle name="Millares 2 2 2" xfId="19"/>
    <cellStyle name="Millares 2 3" xfId="20"/>
    <cellStyle name="Millares 2 4" xfId="18"/>
    <cellStyle name="Millares 3" xfId="21"/>
    <cellStyle name="Moneda 2" xfId="22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4 2" xfId="24"/>
    <cellStyle name="Normal 4 3" xfId="23"/>
    <cellStyle name="Normal 5" xfId="5"/>
    <cellStyle name="Normal 5 2" xfId="26"/>
    <cellStyle name="Normal 5 3" xfId="25"/>
    <cellStyle name="Normal 56" xfId="6"/>
    <cellStyle name="Normal 6" xfId="27"/>
    <cellStyle name="Normal 6 2" xfId="28"/>
    <cellStyle name="Normal 7" xfId="1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/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556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651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645</v>
      </c>
      <c r="B23" s="163" t="s">
        <v>360</v>
      </c>
    </row>
    <row r="24" spans="1:2" x14ac:dyDescent="0.2">
      <c r="A24" s="162" t="s">
        <v>646</v>
      </c>
      <c r="B24" s="163" t="s">
        <v>647</v>
      </c>
    </row>
    <row r="25" spans="1:2" s="161" customFormat="1" x14ac:dyDescent="0.2">
      <c r="A25" s="162" t="s">
        <v>648</v>
      </c>
      <c r="B25" s="163" t="s">
        <v>643</v>
      </c>
    </row>
    <row r="26" spans="1:2" x14ac:dyDescent="0.2">
      <c r="A26" s="162" t="s">
        <v>649</v>
      </c>
      <c r="B26" s="163" t="s">
        <v>414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workbookViewId="0">
      <selection activeCell="C29" sqref="C29:D30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553</v>
      </c>
      <c r="B2" s="175"/>
      <c r="C2" s="176"/>
    </row>
    <row r="3" spans="1:3" s="92" customFormat="1" ht="18" customHeight="1" x14ac:dyDescent="0.25">
      <c r="A3" s="174" t="s">
        <v>651</v>
      </c>
      <c r="B3" s="175"/>
      <c r="C3" s="176"/>
    </row>
    <row r="4" spans="1:3" s="95" customFormat="1" ht="18" customHeight="1" x14ac:dyDescent="0.2">
      <c r="A4" s="177" t="s">
        <v>549</v>
      </c>
      <c r="B4" s="178"/>
      <c r="C4" s="179"/>
    </row>
    <row r="5" spans="1:3" s="93" customFormat="1" x14ac:dyDescent="0.2">
      <c r="A5" s="113" t="s">
        <v>589</v>
      </c>
      <c r="B5" s="113"/>
      <c r="C5" s="114">
        <v>16784220.530000001</v>
      </c>
    </row>
    <row r="6" spans="1:3" x14ac:dyDescent="0.2">
      <c r="A6" s="115"/>
      <c r="B6" s="116"/>
      <c r="C6" s="117"/>
    </row>
    <row r="7" spans="1:3" x14ac:dyDescent="0.2">
      <c r="A7" s="126" t="s">
        <v>590</v>
      </c>
      <c r="B7" s="126"/>
      <c r="C7" s="118">
        <f>SUM(C8:C13)</f>
        <v>-4.2300000000000004</v>
      </c>
    </row>
    <row r="8" spans="1:3" x14ac:dyDescent="0.2">
      <c r="A8" s="135" t="s">
        <v>591</v>
      </c>
      <c r="B8" s="134" t="s">
        <v>398</v>
      </c>
      <c r="C8" s="119">
        <v>0</v>
      </c>
    </row>
    <row r="9" spans="1:3" x14ac:dyDescent="0.2">
      <c r="A9" s="120" t="s">
        <v>592</v>
      </c>
      <c r="B9" s="121" t="s">
        <v>601</v>
      </c>
      <c r="C9" s="119">
        <v>0</v>
      </c>
    </row>
    <row r="10" spans="1:3" x14ac:dyDescent="0.2">
      <c r="A10" s="120" t="s">
        <v>593</v>
      </c>
      <c r="B10" s="121" t="s">
        <v>406</v>
      </c>
      <c r="C10" s="119">
        <v>0</v>
      </c>
    </row>
    <row r="11" spans="1:3" x14ac:dyDescent="0.2">
      <c r="A11" s="120" t="s">
        <v>594</v>
      </c>
      <c r="B11" s="121" t="s">
        <v>407</v>
      </c>
      <c r="C11" s="119">
        <v>0</v>
      </c>
    </row>
    <row r="12" spans="1:3" x14ac:dyDescent="0.2">
      <c r="A12" s="120" t="s">
        <v>595</v>
      </c>
      <c r="B12" s="121" t="s">
        <v>408</v>
      </c>
      <c r="C12" s="119">
        <v>-4.2300000000000004</v>
      </c>
    </row>
    <row r="13" spans="1:3" x14ac:dyDescent="0.2">
      <c r="A13" s="122" t="s">
        <v>596</v>
      </c>
      <c r="B13" s="123" t="s">
        <v>597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760136</v>
      </c>
    </row>
    <row r="16" spans="1:3" x14ac:dyDescent="0.2">
      <c r="A16" s="127">
        <v>3.1</v>
      </c>
      <c r="B16" s="121" t="s">
        <v>600</v>
      </c>
      <c r="C16" s="119">
        <v>0</v>
      </c>
    </row>
    <row r="17" spans="1:4" x14ac:dyDescent="0.2">
      <c r="A17" s="128">
        <v>3.2</v>
      </c>
      <c r="B17" s="121" t="s">
        <v>598</v>
      </c>
      <c r="C17" s="119">
        <v>0</v>
      </c>
    </row>
    <row r="18" spans="1:4" x14ac:dyDescent="0.2">
      <c r="A18" s="128">
        <v>3.3</v>
      </c>
      <c r="B18" s="123" t="s">
        <v>599</v>
      </c>
      <c r="C18" s="129">
        <v>760136</v>
      </c>
    </row>
    <row r="19" spans="1:4" x14ac:dyDescent="0.2">
      <c r="A19" s="115"/>
      <c r="B19" s="130"/>
      <c r="C19" s="131"/>
    </row>
    <row r="20" spans="1:4" x14ac:dyDescent="0.2">
      <c r="A20" s="132" t="s">
        <v>125</v>
      </c>
      <c r="B20" s="132"/>
      <c r="C20" s="114">
        <f>C5+C7-C15</f>
        <v>16024080.300000001</v>
      </c>
    </row>
    <row r="29" spans="1:4" x14ac:dyDescent="0.2">
      <c r="B29" s="196" t="s">
        <v>653</v>
      </c>
      <c r="C29" s="195" t="s">
        <v>655</v>
      </c>
      <c r="D29" s="195"/>
    </row>
    <row r="30" spans="1:4" x14ac:dyDescent="0.2">
      <c r="B30" s="197" t="s">
        <v>654</v>
      </c>
      <c r="C30" s="194" t="s">
        <v>656</v>
      </c>
      <c r="D30" s="194"/>
    </row>
  </sheetData>
  <mergeCells count="6">
    <mergeCell ref="C30:D30"/>
    <mergeCell ref="A1:C1"/>
    <mergeCell ref="A2:C2"/>
    <mergeCell ref="A3:C3"/>
    <mergeCell ref="A4:C4"/>
    <mergeCell ref="C29:D29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showGridLines="0" zoomScaleNormal="100" workbookViewId="0">
      <selection sqref="A1:C1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554</v>
      </c>
      <c r="B2" s="184"/>
      <c r="C2" s="185"/>
    </row>
    <row r="3" spans="1:3" s="96" customFormat="1" ht="18.95" customHeight="1" x14ac:dyDescent="0.25">
      <c r="A3" s="183" t="s">
        <v>651</v>
      </c>
      <c r="B3" s="184"/>
      <c r="C3" s="185"/>
    </row>
    <row r="4" spans="1:3" s="97" customFormat="1" x14ac:dyDescent="0.2">
      <c r="A4" s="177" t="s">
        <v>549</v>
      </c>
      <c r="B4" s="178"/>
      <c r="C4" s="179"/>
    </row>
    <row r="5" spans="1:3" x14ac:dyDescent="0.2">
      <c r="A5" s="144" t="s">
        <v>602</v>
      </c>
      <c r="B5" s="113"/>
      <c r="C5" s="137">
        <v>12990395.210000001</v>
      </c>
    </row>
    <row r="6" spans="1:3" x14ac:dyDescent="0.2">
      <c r="A6" s="138"/>
      <c r="B6" s="116"/>
      <c r="C6" s="139"/>
    </row>
    <row r="7" spans="1:3" x14ac:dyDescent="0.2">
      <c r="A7" s="126" t="s">
        <v>603</v>
      </c>
      <c r="B7" s="140"/>
      <c r="C7" s="118">
        <f>SUM(C8:C28)</f>
        <v>337275.42</v>
      </c>
    </row>
    <row r="8" spans="1:3" x14ac:dyDescent="0.2">
      <c r="A8" s="145">
        <v>2.1</v>
      </c>
      <c r="B8" s="146" t="s">
        <v>426</v>
      </c>
      <c r="C8" s="147">
        <v>0</v>
      </c>
    </row>
    <row r="9" spans="1:3" x14ac:dyDescent="0.2">
      <c r="A9" s="145">
        <v>2.2000000000000002</v>
      </c>
      <c r="B9" s="146" t="s">
        <v>423</v>
      </c>
      <c r="C9" s="147">
        <v>0</v>
      </c>
    </row>
    <row r="10" spans="1:3" x14ac:dyDescent="0.2">
      <c r="A10" s="154">
        <v>2.2999999999999998</v>
      </c>
      <c r="B10" s="136" t="s">
        <v>292</v>
      </c>
      <c r="C10" s="147">
        <v>325275.42</v>
      </c>
    </row>
    <row r="11" spans="1:3" x14ac:dyDescent="0.2">
      <c r="A11" s="154">
        <v>2.4</v>
      </c>
      <c r="B11" s="136" t="s">
        <v>293</v>
      </c>
      <c r="C11" s="147">
        <v>0</v>
      </c>
    </row>
    <row r="12" spans="1:3" x14ac:dyDescent="0.2">
      <c r="A12" s="154">
        <v>2.5</v>
      </c>
      <c r="B12" s="136" t="s">
        <v>294</v>
      </c>
      <c r="C12" s="147">
        <v>0</v>
      </c>
    </row>
    <row r="13" spans="1:3" x14ac:dyDescent="0.2">
      <c r="A13" s="154">
        <v>2.6</v>
      </c>
      <c r="B13" s="136" t="s">
        <v>295</v>
      </c>
      <c r="C13" s="147">
        <v>0</v>
      </c>
    </row>
    <row r="14" spans="1:3" x14ac:dyDescent="0.2">
      <c r="A14" s="154">
        <v>2.7</v>
      </c>
      <c r="B14" s="136" t="s">
        <v>296</v>
      </c>
      <c r="C14" s="147">
        <v>0</v>
      </c>
    </row>
    <row r="15" spans="1:3" x14ac:dyDescent="0.2">
      <c r="A15" s="154">
        <v>2.8</v>
      </c>
      <c r="B15" s="136" t="s">
        <v>297</v>
      </c>
      <c r="C15" s="147">
        <v>12000</v>
      </c>
    </row>
    <row r="16" spans="1:3" x14ac:dyDescent="0.2">
      <c r="A16" s="154">
        <v>2.9</v>
      </c>
      <c r="B16" s="136" t="s">
        <v>299</v>
      </c>
      <c r="C16" s="147">
        <v>0</v>
      </c>
    </row>
    <row r="17" spans="1:3" x14ac:dyDescent="0.2">
      <c r="A17" s="154" t="s">
        <v>604</v>
      </c>
      <c r="B17" s="136" t="s">
        <v>605</v>
      </c>
      <c r="C17" s="147">
        <v>0</v>
      </c>
    </row>
    <row r="18" spans="1:3" x14ac:dyDescent="0.2">
      <c r="A18" s="154" t="s">
        <v>634</v>
      </c>
      <c r="B18" s="136" t="s">
        <v>301</v>
      </c>
      <c r="C18" s="147">
        <v>0</v>
      </c>
    </row>
    <row r="19" spans="1:3" x14ac:dyDescent="0.2">
      <c r="A19" s="154" t="s">
        <v>635</v>
      </c>
      <c r="B19" s="136" t="s">
        <v>606</v>
      </c>
      <c r="C19" s="147">
        <v>0</v>
      </c>
    </row>
    <row r="20" spans="1:3" x14ac:dyDescent="0.2">
      <c r="A20" s="154" t="s">
        <v>636</v>
      </c>
      <c r="B20" s="136" t="s">
        <v>607</v>
      </c>
      <c r="C20" s="147">
        <v>0</v>
      </c>
    </row>
    <row r="21" spans="1:3" x14ac:dyDescent="0.2">
      <c r="A21" s="154" t="s">
        <v>637</v>
      </c>
      <c r="B21" s="136" t="s">
        <v>608</v>
      </c>
      <c r="C21" s="147">
        <v>0</v>
      </c>
    </row>
    <row r="22" spans="1:3" ht="15" x14ac:dyDescent="0.25">
      <c r="A22" s="155" t="s">
        <v>609</v>
      </c>
      <c r="B22" s="136" t="s">
        <v>610</v>
      </c>
      <c r="C22" s="147">
        <v>0</v>
      </c>
    </row>
    <row r="23" spans="1:3" x14ac:dyDescent="0.2">
      <c r="A23" s="154" t="s">
        <v>611</v>
      </c>
      <c r="B23" s="136" t="s">
        <v>612</v>
      </c>
      <c r="C23" s="147">
        <v>0</v>
      </c>
    </row>
    <row r="24" spans="1:3" x14ac:dyDescent="0.2">
      <c r="A24" s="154" t="s">
        <v>613</v>
      </c>
      <c r="B24" s="136" t="s">
        <v>614</v>
      </c>
      <c r="C24" s="147">
        <v>0</v>
      </c>
    </row>
    <row r="25" spans="1:3" x14ac:dyDescent="0.2">
      <c r="A25" s="154" t="s">
        <v>615</v>
      </c>
      <c r="B25" s="136" t="s">
        <v>616</v>
      </c>
      <c r="C25" s="147">
        <v>0</v>
      </c>
    </row>
    <row r="26" spans="1:3" x14ac:dyDescent="0.2">
      <c r="A26" s="154" t="s">
        <v>617</v>
      </c>
      <c r="B26" s="136" t="s">
        <v>618</v>
      </c>
      <c r="C26" s="147">
        <v>0</v>
      </c>
    </row>
    <row r="27" spans="1:3" x14ac:dyDescent="0.2">
      <c r="A27" s="154" t="s">
        <v>619</v>
      </c>
      <c r="B27" s="136" t="s">
        <v>620</v>
      </c>
      <c r="C27" s="147">
        <v>0</v>
      </c>
    </row>
    <row r="28" spans="1:3" x14ac:dyDescent="0.2">
      <c r="A28" s="154" t="s">
        <v>621</v>
      </c>
      <c r="B28" s="146" t="s">
        <v>622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623</v>
      </c>
      <c r="B30" s="151"/>
      <c r="C30" s="152">
        <f>SUM(C31:C37)</f>
        <v>81057.09</v>
      </c>
    </row>
    <row r="31" spans="1:3" x14ac:dyDescent="0.2">
      <c r="A31" s="154" t="s">
        <v>624</v>
      </c>
      <c r="B31" s="136" t="s">
        <v>495</v>
      </c>
      <c r="C31" s="147">
        <v>81057.09</v>
      </c>
    </row>
    <row r="32" spans="1:3" x14ac:dyDescent="0.2">
      <c r="A32" s="154" t="s">
        <v>625</v>
      </c>
      <c r="B32" s="136" t="s">
        <v>123</v>
      </c>
      <c r="C32" s="147">
        <v>0</v>
      </c>
    </row>
    <row r="33" spans="1:4" x14ac:dyDescent="0.2">
      <c r="A33" s="154" t="s">
        <v>626</v>
      </c>
      <c r="B33" s="136" t="s">
        <v>505</v>
      </c>
      <c r="C33" s="147">
        <v>0</v>
      </c>
    </row>
    <row r="34" spans="1:4" x14ac:dyDescent="0.2">
      <c r="A34" s="154" t="s">
        <v>627</v>
      </c>
      <c r="B34" s="136" t="s">
        <v>628</v>
      </c>
      <c r="C34" s="147">
        <v>0</v>
      </c>
    </row>
    <row r="35" spans="1:4" x14ac:dyDescent="0.2">
      <c r="A35" s="154" t="s">
        <v>629</v>
      </c>
      <c r="B35" s="136" t="s">
        <v>630</v>
      </c>
      <c r="C35" s="147">
        <v>0</v>
      </c>
    </row>
    <row r="36" spans="1:4" x14ac:dyDescent="0.2">
      <c r="A36" s="154" t="s">
        <v>631</v>
      </c>
      <c r="B36" s="136" t="s">
        <v>513</v>
      </c>
      <c r="C36" s="147">
        <v>0</v>
      </c>
    </row>
    <row r="37" spans="1:4" x14ac:dyDescent="0.2">
      <c r="A37" s="154" t="s">
        <v>632</v>
      </c>
      <c r="B37" s="146" t="s">
        <v>633</v>
      </c>
      <c r="C37" s="153">
        <v>0</v>
      </c>
    </row>
    <row r="38" spans="1:4" x14ac:dyDescent="0.2">
      <c r="A38" s="138"/>
      <c r="B38" s="141"/>
      <c r="C38" s="142"/>
    </row>
    <row r="39" spans="1:4" x14ac:dyDescent="0.2">
      <c r="A39" s="143" t="s">
        <v>127</v>
      </c>
      <c r="B39" s="113"/>
      <c r="C39" s="114">
        <f>C5-C7+C30</f>
        <v>12734176.880000001</v>
      </c>
    </row>
    <row r="47" spans="1:4" x14ac:dyDescent="0.2">
      <c r="B47" s="196" t="s">
        <v>653</v>
      </c>
      <c r="C47" s="195" t="s">
        <v>655</v>
      </c>
      <c r="D47" s="195"/>
    </row>
    <row r="48" spans="1:4" x14ac:dyDescent="0.2">
      <c r="B48" s="197" t="s">
        <v>654</v>
      </c>
      <c r="C48" s="194" t="s">
        <v>656</v>
      </c>
      <c r="D48" s="194"/>
    </row>
  </sheetData>
  <mergeCells count="6">
    <mergeCell ref="C48:D48"/>
    <mergeCell ref="A1:C1"/>
    <mergeCell ref="A2:C2"/>
    <mergeCell ref="A3:C3"/>
    <mergeCell ref="A4:C4"/>
    <mergeCell ref="C47:D4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7" zoomScaleNormal="100" workbookViewId="0">
      <selection activeCell="H15" sqref="H1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8" width="20.28515625" style="84" customWidth="1"/>
    <col min="9" max="16384" width="9.140625" style="84"/>
  </cols>
  <sheetData>
    <row r="1" spans="1:8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8" ht="18.95" customHeight="1" x14ac:dyDescent="0.2">
      <c r="A2" s="170" t="s">
        <v>555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8" ht="18.95" customHeight="1" x14ac:dyDescent="0.2">
      <c r="A3" s="187" t="s">
        <v>651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8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8" x14ac:dyDescent="0.2">
      <c r="A7" s="87" t="s">
        <v>190</v>
      </c>
      <c r="B7" s="87" t="s">
        <v>550</v>
      </c>
      <c r="C7" s="87" t="s">
        <v>226</v>
      </c>
      <c r="D7" s="87" t="s">
        <v>551</v>
      </c>
      <c r="E7" s="87" t="s">
        <v>552</v>
      </c>
      <c r="F7" s="87" t="s">
        <v>225</v>
      </c>
      <c r="G7" s="87" t="s">
        <v>167</v>
      </c>
      <c r="H7" s="87" t="s">
        <v>228</v>
      </c>
    </row>
    <row r="8" spans="1:8" s="99" customFormat="1" x14ac:dyDescent="0.2">
      <c r="A8" s="98">
        <v>7000</v>
      </c>
      <c r="B8" s="99" t="s">
        <v>168</v>
      </c>
    </row>
    <row r="9" spans="1:8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8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8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8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8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8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8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8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  <row r="56" spans="2:5" x14ac:dyDescent="0.2">
      <c r="B56" s="196" t="s">
        <v>653</v>
      </c>
      <c r="D56" s="195" t="s">
        <v>655</v>
      </c>
      <c r="E56" s="195"/>
    </row>
    <row r="57" spans="2:5" x14ac:dyDescent="0.2">
      <c r="B57" s="197" t="s">
        <v>654</v>
      </c>
      <c r="D57" s="194" t="s">
        <v>656</v>
      </c>
      <c r="E57" s="194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D56:E56"/>
    <mergeCell ref="D57:E57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640</v>
      </c>
    </row>
    <row r="19" spans="1:8" s="11" customFormat="1" ht="12.95" customHeight="1" x14ac:dyDescent="0.2">
      <c r="A19" s="159" t="s">
        <v>638</v>
      </c>
    </row>
    <row r="20" spans="1:8" s="11" customFormat="1" ht="12.95" customHeight="1" x14ac:dyDescent="0.2">
      <c r="A20" s="159" t="s">
        <v>639</v>
      </c>
    </row>
    <row r="21" spans="1:8" s="11" customFormat="1" x14ac:dyDescent="0.2">
      <c r="A21" s="13"/>
    </row>
    <row r="22" spans="1:8" s="11" customFormat="1" x14ac:dyDescent="0.2">
      <c r="A22" s="13" t="s">
        <v>584</v>
      </c>
      <c r="B22" s="13"/>
      <c r="C22" s="13"/>
      <c r="D22" s="13"/>
    </row>
    <row r="23" spans="1:8" s="11" customFormat="1" x14ac:dyDescent="0.2">
      <c r="A23" s="13" t="s">
        <v>585</v>
      </c>
      <c r="B23" s="13"/>
      <c r="C23" s="13"/>
      <c r="D23" s="13"/>
    </row>
    <row r="24" spans="1:8" s="11" customFormat="1" x14ac:dyDescent="0.2">
      <c r="A24" s="13" t="s">
        <v>586</v>
      </c>
      <c r="B24" s="13"/>
      <c r="C24" s="13"/>
      <c r="D24" s="13"/>
    </row>
    <row r="25" spans="1:8" s="11" customFormat="1" x14ac:dyDescent="0.2">
      <c r="A25" s="13" t="s">
        <v>587</v>
      </c>
      <c r="B25" s="13"/>
      <c r="C25" s="13"/>
      <c r="D25" s="13"/>
    </row>
    <row r="26" spans="1:8" s="11" customFormat="1" x14ac:dyDescent="0.2">
      <c r="A26" s="13" t="s">
        <v>588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topLeftCell="A13" zoomScale="106" zoomScaleNormal="106" workbookViewId="0">
      <selection activeCell="G28" sqref="G28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651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8" x14ac:dyDescent="0.2">
      <c r="A50" s="74" t="s">
        <v>211</v>
      </c>
      <c r="B50" s="74"/>
      <c r="C50" s="74"/>
      <c r="D50" s="74"/>
      <c r="E50" s="74"/>
      <c r="F50" s="74"/>
      <c r="G50" s="74"/>
      <c r="H50" s="74"/>
    </row>
    <row r="51" spans="1:8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</row>
    <row r="52" spans="1:8" x14ac:dyDescent="0.2">
      <c r="A52" s="77">
        <v>1230</v>
      </c>
      <c r="B52" s="75" t="s">
        <v>283</v>
      </c>
      <c r="C52" s="79">
        <f>SUM(C53:C59)</f>
        <v>0</v>
      </c>
      <c r="D52" s="79">
        <f>SUM(D53:D59)</f>
        <v>0</v>
      </c>
      <c r="E52" s="79">
        <f>SUM(E53:E59)</f>
        <v>0</v>
      </c>
    </row>
    <row r="53" spans="1:8" x14ac:dyDescent="0.2">
      <c r="A53" s="77">
        <v>1231</v>
      </c>
      <c r="B53" s="75" t="s">
        <v>284</v>
      </c>
      <c r="C53" s="79">
        <v>0</v>
      </c>
      <c r="D53" s="79">
        <v>0</v>
      </c>
      <c r="E53" s="79">
        <v>0</v>
      </c>
    </row>
    <row r="54" spans="1:8" x14ac:dyDescent="0.2">
      <c r="A54" s="77">
        <v>1232</v>
      </c>
      <c r="B54" s="75" t="s">
        <v>285</v>
      </c>
      <c r="C54" s="79">
        <v>0</v>
      </c>
      <c r="D54" s="79">
        <v>0</v>
      </c>
      <c r="E54" s="79">
        <v>0</v>
      </c>
    </row>
    <row r="55" spans="1:8" x14ac:dyDescent="0.2">
      <c r="A55" s="77">
        <v>1233</v>
      </c>
      <c r="B55" s="75" t="s">
        <v>286</v>
      </c>
      <c r="C55" s="79">
        <v>0</v>
      </c>
      <c r="D55" s="79">
        <v>0</v>
      </c>
      <c r="E55" s="79">
        <v>0</v>
      </c>
    </row>
    <row r="56" spans="1:8" x14ac:dyDescent="0.2">
      <c r="A56" s="77">
        <v>1234</v>
      </c>
      <c r="B56" s="75" t="s">
        <v>287</v>
      </c>
      <c r="C56" s="79">
        <v>0</v>
      </c>
      <c r="D56" s="79">
        <v>0</v>
      </c>
      <c r="E56" s="79">
        <v>0</v>
      </c>
    </row>
    <row r="57" spans="1:8" x14ac:dyDescent="0.2">
      <c r="A57" s="77">
        <v>1235</v>
      </c>
      <c r="B57" s="75" t="s">
        <v>288</v>
      </c>
      <c r="C57" s="79">
        <v>0</v>
      </c>
      <c r="D57" s="79">
        <v>0</v>
      </c>
      <c r="E57" s="79">
        <v>0</v>
      </c>
    </row>
    <row r="58" spans="1:8" x14ac:dyDescent="0.2">
      <c r="A58" s="77">
        <v>1236</v>
      </c>
      <c r="B58" s="75" t="s">
        <v>289</v>
      </c>
      <c r="C58" s="79">
        <v>0</v>
      </c>
      <c r="D58" s="79">
        <v>0</v>
      </c>
      <c r="E58" s="79">
        <v>0</v>
      </c>
    </row>
    <row r="59" spans="1:8" x14ac:dyDescent="0.2">
      <c r="A59" s="77">
        <v>1239</v>
      </c>
      <c r="B59" s="75" t="s">
        <v>290</v>
      </c>
      <c r="C59" s="79">
        <v>0</v>
      </c>
      <c r="D59" s="79">
        <v>0</v>
      </c>
      <c r="E59" s="79">
        <v>0</v>
      </c>
    </row>
    <row r="60" spans="1:8" x14ac:dyDescent="0.2">
      <c r="A60" s="77">
        <v>1240</v>
      </c>
      <c r="B60" s="75" t="s">
        <v>291</v>
      </c>
      <c r="C60" s="79">
        <f>SUM(C61:C68)</f>
        <v>711147.23</v>
      </c>
      <c r="D60" s="79">
        <f t="shared" ref="D60:E60" si="0">SUM(D61:D68)</f>
        <v>81057.09</v>
      </c>
      <c r="E60" s="79">
        <f t="shared" si="0"/>
        <v>81057.09</v>
      </c>
    </row>
    <row r="61" spans="1:8" x14ac:dyDescent="0.2">
      <c r="A61" s="77">
        <v>1241</v>
      </c>
      <c r="B61" s="75" t="s">
        <v>292</v>
      </c>
      <c r="C61" s="79">
        <v>666729.27</v>
      </c>
      <c r="D61" s="79">
        <v>77815.289999999994</v>
      </c>
      <c r="E61" s="79">
        <v>77815.289999999994</v>
      </c>
    </row>
    <row r="62" spans="1:8" x14ac:dyDescent="0.2">
      <c r="A62" s="77">
        <v>1242</v>
      </c>
      <c r="B62" s="75" t="s">
        <v>293</v>
      </c>
      <c r="C62" s="79">
        <v>32417.96</v>
      </c>
      <c r="D62" s="79">
        <v>3241.8</v>
      </c>
      <c r="E62" s="79">
        <v>3241.8</v>
      </c>
    </row>
    <row r="63" spans="1:8" x14ac:dyDescent="0.2">
      <c r="A63" s="77">
        <v>1243</v>
      </c>
      <c r="B63" s="75" t="s">
        <v>294</v>
      </c>
      <c r="C63" s="79">
        <v>0</v>
      </c>
      <c r="D63" s="79">
        <v>0</v>
      </c>
      <c r="E63" s="79">
        <v>0</v>
      </c>
    </row>
    <row r="64" spans="1:8" x14ac:dyDescent="0.2">
      <c r="A64" s="77">
        <v>1244</v>
      </c>
      <c r="B64" s="75" t="s">
        <v>295</v>
      </c>
      <c r="C64" s="79">
        <v>0</v>
      </c>
      <c r="D64" s="79">
        <v>0</v>
      </c>
      <c r="E64" s="79">
        <v>0</v>
      </c>
    </row>
    <row r="65" spans="1:8" x14ac:dyDescent="0.2">
      <c r="A65" s="77">
        <v>1245</v>
      </c>
      <c r="B65" s="75" t="s">
        <v>296</v>
      </c>
      <c r="C65" s="79">
        <v>0</v>
      </c>
      <c r="D65" s="79">
        <v>0</v>
      </c>
      <c r="E65" s="79">
        <v>0</v>
      </c>
    </row>
    <row r="66" spans="1:8" x14ac:dyDescent="0.2">
      <c r="A66" s="77">
        <v>1246</v>
      </c>
      <c r="B66" s="75" t="s">
        <v>297</v>
      </c>
      <c r="C66" s="79">
        <v>12000</v>
      </c>
      <c r="D66" s="79">
        <v>0</v>
      </c>
      <c r="E66" s="79">
        <v>0</v>
      </c>
    </row>
    <row r="67" spans="1:8" x14ac:dyDescent="0.2">
      <c r="A67" s="77">
        <v>1247</v>
      </c>
      <c r="B67" s="75" t="s">
        <v>298</v>
      </c>
      <c r="C67" s="79">
        <v>0</v>
      </c>
      <c r="D67" s="79">
        <v>0</v>
      </c>
      <c r="E67" s="79">
        <v>0</v>
      </c>
    </row>
    <row r="68" spans="1:8" x14ac:dyDescent="0.2">
      <c r="A68" s="77">
        <v>1248</v>
      </c>
      <c r="B68" s="75" t="s">
        <v>299</v>
      </c>
      <c r="C68" s="79">
        <v>0</v>
      </c>
      <c r="D68" s="79">
        <v>0</v>
      </c>
      <c r="E68" s="79">
        <v>0</v>
      </c>
    </row>
    <row r="70" spans="1:8" x14ac:dyDescent="0.2">
      <c r="A70" s="74" t="s">
        <v>212</v>
      </c>
      <c r="B70" s="74"/>
      <c r="C70" s="74"/>
      <c r="D70" s="74"/>
      <c r="E70" s="74"/>
      <c r="F70" s="74"/>
      <c r="G70" s="74"/>
      <c r="H70" s="74"/>
    </row>
    <row r="71" spans="1:8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300</v>
      </c>
      <c r="F71" s="76" t="s">
        <v>201</v>
      </c>
      <c r="G71" s="76" t="s">
        <v>282</v>
      </c>
      <c r="H71" s="76" t="s">
        <v>210</v>
      </c>
    </row>
    <row r="72" spans="1:8" x14ac:dyDescent="0.2">
      <c r="A72" s="77">
        <v>1250</v>
      </c>
      <c r="B72" s="75" t="s">
        <v>301</v>
      </c>
      <c r="C72" s="79">
        <f>SUM(C73:C77)</f>
        <v>0</v>
      </c>
      <c r="D72" s="79">
        <f>SUM(D73:D77)</f>
        <v>0</v>
      </c>
      <c r="E72" s="79">
        <f>SUM(E73:E77)</f>
        <v>0</v>
      </c>
    </row>
    <row r="73" spans="1:8" x14ac:dyDescent="0.2">
      <c r="A73" s="77">
        <v>1251</v>
      </c>
      <c r="B73" s="75" t="s">
        <v>302</v>
      </c>
      <c r="C73" s="79">
        <v>0</v>
      </c>
      <c r="D73" s="79">
        <v>0</v>
      </c>
      <c r="E73" s="79">
        <v>0</v>
      </c>
    </row>
    <row r="74" spans="1:8" x14ac:dyDescent="0.2">
      <c r="A74" s="77">
        <v>1252</v>
      </c>
      <c r="B74" s="75" t="s">
        <v>303</v>
      </c>
      <c r="C74" s="79">
        <v>0</v>
      </c>
      <c r="D74" s="79">
        <v>0</v>
      </c>
      <c r="E74" s="79">
        <v>0</v>
      </c>
    </row>
    <row r="75" spans="1:8" x14ac:dyDescent="0.2">
      <c r="A75" s="77">
        <v>1253</v>
      </c>
      <c r="B75" s="75" t="s">
        <v>304</v>
      </c>
      <c r="C75" s="79">
        <v>0</v>
      </c>
      <c r="D75" s="79">
        <v>0</v>
      </c>
      <c r="E75" s="79">
        <v>0</v>
      </c>
    </row>
    <row r="76" spans="1:8" x14ac:dyDescent="0.2">
      <c r="A76" s="77">
        <v>1254</v>
      </c>
      <c r="B76" s="75" t="s">
        <v>305</v>
      </c>
      <c r="C76" s="79">
        <v>0</v>
      </c>
      <c r="D76" s="79">
        <v>0</v>
      </c>
      <c r="E76" s="79">
        <v>0</v>
      </c>
    </row>
    <row r="77" spans="1:8" x14ac:dyDescent="0.2">
      <c r="A77" s="77">
        <v>1259</v>
      </c>
      <c r="B77" s="75" t="s">
        <v>306</v>
      </c>
      <c r="C77" s="79">
        <v>0</v>
      </c>
      <c r="D77" s="79">
        <v>0</v>
      </c>
      <c r="E77" s="79">
        <v>0</v>
      </c>
    </row>
    <row r="78" spans="1:8" x14ac:dyDescent="0.2">
      <c r="A78" s="77">
        <v>1270</v>
      </c>
      <c r="B78" s="75" t="s">
        <v>307</v>
      </c>
      <c r="C78" s="79">
        <f>SUM(C79:C84)</f>
        <v>0</v>
      </c>
      <c r="D78" s="79">
        <f>SUM(D79:D84)</f>
        <v>0</v>
      </c>
      <c r="E78" s="79">
        <f>SUM(E79:E84)</f>
        <v>0</v>
      </c>
    </row>
    <row r="79" spans="1:8" x14ac:dyDescent="0.2">
      <c r="A79" s="77">
        <v>1271</v>
      </c>
      <c r="B79" s="75" t="s">
        <v>308</v>
      </c>
      <c r="C79" s="79">
        <v>0</v>
      </c>
      <c r="D79" s="79">
        <v>0</v>
      </c>
      <c r="E79" s="79">
        <v>0</v>
      </c>
    </row>
    <row r="80" spans="1:8" x14ac:dyDescent="0.2">
      <c r="A80" s="77">
        <v>1272</v>
      </c>
      <c r="B80" s="75" t="s">
        <v>309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310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311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312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313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314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315</v>
      </c>
      <c r="C88" s="79">
        <f>SUM(C89:C90)</f>
        <v>0</v>
      </c>
    </row>
    <row r="89" spans="1:8" x14ac:dyDescent="0.2">
      <c r="A89" s="77">
        <v>1161</v>
      </c>
      <c r="B89" s="75" t="s">
        <v>316</v>
      </c>
      <c r="C89" s="79">
        <v>0</v>
      </c>
    </row>
    <row r="90" spans="1:8" x14ac:dyDescent="0.2">
      <c r="A90" s="77">
        <v>1162</v>
      </c>
      <c r="B90" s="75" t="s">
        <v>317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318</v>
      </c>
      <c r="C94" s="79">
        <f>SUM(C95:C97)</f>
        <v>0</v>
      </c>
    </row>
    <row r="95" spans="1:8" x14ac:dyDescent="0.2">
      <c r="A95" s="77">
        <v>1291</v>
      </c>
      <c r="B95" s="75" t="s">
        <v>319</v>
      </c>
      <c r="C95" s="79">
        <v>0</v>
      </c>
    </row>
    <row r="96" spans="1:8" x14ac:dyDescent="0.2">
      <c r="A96" s="77">
        <v>1292</v>
      </c>
      <c r="B96" s="75" t="s">
        <v>320</v>
      </c>
      <c r="C96" s="79">
        <v>0</v>
      </c>
    </row>
    <row r="97" spans="1:8" x14ac:dyDescent="0.2">
      <c r="A97" s="77">
        <v>1293</v>
      </c>
      <c r="B97" s="75" t="s">
        <v>321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322</v>
      </c>
      <c r="H100" s="76" t="s">
        <v>323</v>
      </c>
    </row>
    <row r="101" spans="1:8" x14ac:dyDescent="0.2">
      <c r="A101" s="77">
        <v>2110</v>
      </c>
      <c r="B101" s="75" t="s">
        <v>324</v>
      </c>
      <c r="C101" s="79">
        <f>SUM(C102:C110)</f>
        <v>34651.54</v>
      </c>
      <c r="D101" s="79">
        <f>SUM(D102:D110)</f>
        <v>34651.54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325</v>
      </c>
      <c r="C102" s="79">
        <v>1190.55</v>
      </c>
      <c r="D102" s="79">
        <f>C102</f>
        <v>1190.55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326</v>
      </c>
      <c r="C103" s="79">
        <v>32846.75</v>
      </c>
      <c r="D103" s="79">
        <f t="shared" ref="D103:D110" si="1">C103</f>
        <v>32846.75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327</v>
      </c>
      <c r="C104" s="79">
        <v>0</v>
      </c>
      <c r="D104" s="79">
        <f t="shared" si="1"/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328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329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330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331</v>
      </c>
      <c r="C108" s="79">
        <v>614.24</v>
      </c>
      <c r="D108" s="79">
        <f t="shared" si="1"/>
        <v>614.24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332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333</v>
      </c>
      <c r="C110" s="79">
        <v>0</v>
      </c>
      <c r="D110" s="79">
        <f t="shared" si="1"/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334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335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336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337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338</v>
      </c>
      <c r="C118" s="79">
        <f>SUM(C119:C124)</f>
        <v>0</v>
      </c>
    </row>
    <row r="119" spans="1:8" x14ac:dyDescent="0.2">
      <c r="A119" s="77">
        <v>2161</v>
      </c>
      <c r="B119" s="75" t="s">
        <v>339</v>
      </c>
      <c r="C119" s="79">
        <v>0</v>
      </c>
    </row>
    <row r="120" spans="1:8" x14ac:dyDescent="0.2">
      <c r="A120" s="77">
        <v>2162</v>
      </c>
      <c r="B120" s="75" t="s">
        <v>340</v>
      </c>
      <c r="C120" s="79">
        <v>0</v>
      </c>
    </row>
    <row r="121" spans="1:8" x14ac:dyDescent="0.2">
      <c r="A121" s="77">
        <v>2163</v>
      </c>
      <c r="B121" s="75" t="s">
        <v>341</v>
      </c>
      <c r="C121" s="79">
        <v>0</v>
      </c>
    </row>
    <row r="122" spans="1:8" x14ac:dyDescent="0.2">
      <c r="A122" s="77">
        <v>2164</v>
      </c>
      <c r="B122" s="75" t="s">
        <v>342</v>
      </c>
      <c r="C122" s="79">
        <v>0</v>
      </c>
    </row>
    <row r="123" spans="1:8" x14ac:dyDescent="0.2">
      <c r="A123" s="77">
        <v>2165</v>
      </c>
      <c r="B123" s="75" t="s">
        <v>343</v>
      </c>
      <c r="C123" s="79">
        <v>0</v>
      </c>
    </row>
    <row r="124" spans="1:8" x14ac:dyDescent="0.2">
      <c r="A124" s="77">
        <v>2166</v>
      </c>
      <c r="B124" s="75" t="s">
        <v>344</v>
      </c>
      <c r="C124" s="79">
        <v>0</v>
      </c>
    </row>
    <row r="125" spans="1:8" x14ac:dyDescent="0.2">
      <c r="A125" s="77">
        <v>2250</v>
      </c>
      <c r="B125" s="75" t="s">
        <v>345</v>
      </c>
      <c r="C125" s="79">
        <f>SUM(C126:C131)</f>
        <v>0</v>
      </c>
    </row>
    <row r="126" spans="1:8" x14ac:dyDescent="0.2">
      <c r="A126" s="77">
        <v>2251</v>
      </c>
      <c r="B126" s="75" t="s">
        <v>346</v>
      </c>
      <c r="C126" s="79">
        <v>0</v>
      </c>
    </row>
    <row r="127" spans="1:8" x14ac:dyDescent="0.2">
      <c r="A127" s="77">
        <v>2252</v>
      </c>
      <c r="B127" s="75" t="s">
        <v>347</v>
      </c>
      <c r="C127" s="79">
        <v>0</v>
      </c>
    </row>
    <row r="128" spans="1:8" x14ac:dyDescent="0.2">
      <c r="A128" s="77">
        <v>2253</v>
      </c>
      <c r="B128" s="75" t="s">
        <v>348</v>
      </c>
      <c r="C128" s="79">
        <v>0</v>
      </c>
    </row>
    <row r="129" spans="1:8" x14ac:dyDescent="0.2">
      <c r="A129" s="77">
        <v>2254</v>
      </c>
      <c r="B129" s="75" t="s">
        <v>349</v>
      </c>
      <c r="C129" s="79">
        <v>0</v>
      </c>
    </row>
    <row r="130" spans="1:8" x14ac:dyDescent="0.2">
      <c r="A130" s="77">
        <v>2255</v>
      </c>
      <c r="B130" s="75" t="s">
        <v>350</v>
      </c>
      <c r="C130" s="79">
        <v>0</v>
      </c>
    </row>
    <row r="131" spans="1:8" x14ac:dyDescent="0.2">
      <c r="A131" s="77">
        <v>2256</v>
      </c>
      <c r="B131" s="75" t="s">
        <v>351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352</v>
      </c>
      <c r="C135" s="79">
        <v>0</v>
      </c>
    </row>
    <row r="136" spans="1:8" x14ac:dyDescent="0.2">
      <c r="A136" s="77">
        <v>2199</v>
      </c>
      <c r="B136" s="75" t="s">
        <v>353</v>
      </c>
      <c r="C136" s="79">
        <v>0</v>
      </c>
    </row>
    <row r="137" spans="1:8" x14ac:dyDescent="0.2">
      <c r="A137" s="77">
        <v>2240</v>
      </c>
      <c r="B137" s="75" t="s">
        <v>354</v>
      </c>
      <c r="C137" s="79">
        <f>SUM(C138:C140)</f>
        <v>0</v>
      </c>
    </row>
    <row r="138" spans="1:8" x14ac:dyDescent="0.2">
      <c r="A138" s="77">
        <v>2241</v>
      </c>
      <c r="B138" s="75" t="s">
        <v>355</v>
      </c>
      <c r="C138" s="79">
        <v>0</v>
      </c>
    </row>
    <row r="139" spans="1:8" x14ac:dyDescent="0.2">
      <c r="A139" s="77">
        <v>2242</v>
      </c>
      <c r="B139" s="75" t="s">
        <v>356</v>
      </c>
      <c r="C139" s="79">
        <v>0</v>
      </c>
    </row>
    <row r="140" spans="1:8" x14ac:dyDescent="0.2">
      <c r="A140" s="77">
        <v>2249</v>
      </c>
      <c r="B140" s="75" t="s">
        <v>357</v>
      </c>
      <c r="C140" s="79">
        <v>0</v>
      </c>
    </row>
    <row r="150" spans="2:5" x14ac:dyDescent="0.2">
      <c r="B150" s="192" t="s">
        <v>653</v>
      </c>
      <c r="D150" s="195" t="s">
        <v>655</v>
      </c>
      <c r="E150" s="195"/>
    </row>
    <row r="151" spans="2:5" x14ac:dyDescent="0.2">
      <c r="B151" s="193" t="s">
        <v>654</v>
      </c>
      <c r="D151" s="194" t="s">
        <v>656</v>
      </c>
      <c r="E151" s="194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D150:E150"/>
    <mergeCell ref="D151:E151"/>
  </mergeCells>
  <pageMargins left="0.70866141732283472" right="0.70866141732283472" top="0.74803149606299213" bottom="0.74803149606299213" header="0.31496062992125984" footer="0.31496062992125984"/>
  <pageSetup scale="59" orientation="landscape" r:id="rId1"/>
  <rowBreaks count="1" manualBreakCount="1">
    <brk id="7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topLeftCell="A218" zoomScaleNormal="100" workbookViewId="0">
      <selection activeCell="B230" sqref="B230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358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651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642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359</v>
      </c>
      <c r="E7" s="103"/>
    </row>
    <row r="8" spans="1:5" x14ac:dyDescent="0.2">
      <c r="A8" s="105">
        <v>4100</v>
      </c>
      <c r="B8" s="106" t="s">
        <v>360</v>
      </c>
      <c r="C8" s="110">
        <f>SUM(C9+C19+C25+C28+C34+C37+C46)</f>
        <v>0</v>
      </c>
      <c r="D8" s="160"/>
      <c r="E8" s="104"/>
    </row>
    <row r="9" spans="1:5" x14ac:dyDescent="0.2">
      <c r="A9" s="105">
        <v>4110</v>
      </c>
      <c r="B9" s="106" t="s">
        <v>361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362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363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364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365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366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367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368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557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369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370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371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558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372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373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374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375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376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559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377</v>
      </c>
      <c r="C28" s="110">
        <f>SUM(C29:C33)</f>
        <v>0</v>
      </c>
      <c r="D28" s="160"/>
      <c r="E28" s="104"/>
    </row>
    <row r="29" spans="1:5" x14ac:dyDescent="0.2">
      <c r="A29" s="105">
        <v>4141</v>
      </c>
      <c r="B29" s="106" t="s">
        <v>378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379</v>
      </c>
      <c r="C30" s="110">
        <v>0</v>
      </c>
      <c r="D30" s="160"/>
      <c r="E30" s="104"/>
    </row>
    <row r="31" spans="1:5" x14ac:dyDescent="0.2">
      <c r="A31" s="105">
        <v>4144</v>
      </c>
      <c r="B31" s="106" t="s">
        <v>380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560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381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561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561</v>
      </c>
      <c r="C35" s="110">
        <v>0</v>
      </c>
      <c r="D35" s="160"/>
      <c r="E35" s="104"/>
    </row>
    <row r="36" spans="1:5" ht="22.5" x14ac:dyDescent="0.2">
      <c r="A36" s="105">
        <v>4154</v>
      </c>
      <c r="B36" s="107" t="s">
        <v>562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563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382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383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384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385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386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564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387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388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565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566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567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568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569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570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571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572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573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641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359</v>
      </c>
      <c r="E57" s="103"/>
    </row>
    <row r="58" spans="1:5" ht="33.75" x14ac:dyDescent="0.2">
      <c r="A58" s="105">
        <v>4200</v>
      </c>
      <c r="B58" s="107" t="s">
        <v>574</v>
      </c>
      <c r="C58" s="110">
        <f>+C59+C65</f>
        <v>16024084.529999999</v>
      </c>
      <c r="D58" s="160"/>
      <c r="E58" s="104"/>
    </row>
    <row r="59" spans="1:5" ht="22.5" x14ac:dyDescent="0.2">
      <c r="A59" s="105">
        <v>4210</v>
      </c>
      <c r="B59" s="107" t="s">
        <v>575</v>
      </c>
      <c r="C59" s="110">
        <f>SUM(C60:C64)</f>
        <v>0</v>
      </c>
      <c r="D59" s="160"/>
      <c r="E59" s="104"/>
    </row>
    <row r="60" spans="1:5" x14ac:dyDescent="0.2">
      <c r="A60" s="105">
        <v>4211</v>
      </c>
      <c r="B60" s="106" t="s">
        <v>389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390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391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576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577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392</v>
      </c>
      <c r="C65" s="110">
        <f>SUM(C66:C69)</f>
        <v>16024084.529999999</v>
      </c>
      <c r="D65" s="160"/>
      <c r="E65" s="104"/>
    </row>
    <row r="66" spans="1:5" x14ac:dyDescent="0.2">
      <c r="A66" s="105">
        <v>4221</v>
      </c>
      <c r="B66" s="106" t="s">
        <v>393</v>
      </c>
      <c r="C66" s="110">
        <v>16024084.529999999</v>
      </c>
      <c r="D66" s="160"/>
      <c r="E66" s="104"/>
    </row>
    <row r="67" spans="1:5" x14ac:dyDescent="0.2">
      <c r="A67" s="105">
        <v>4223</v>
      </c>
      <c r="B67" s="106" t="s">
        <v>394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396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578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650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397</v>
      </c>
      <c r="C73" s="110">
        <f>C74+C77+C83+C85+C87</f>
        <v>-4.2300000000000004</v>
      </c>
      <c r="D73" s="111"/>
      <c r="E73" s="111"/>
    </row>
    <row r="74" spans="1:5" x14ac:dyDescent="0.2">
      <c r="A74" s="109">
        <v>4310</v>
      </c>
      <c r="B74" s="106" t="s">
        <v>398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579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399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400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401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402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403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404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405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406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406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407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407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408</v>
      </c>
      <c r="C87" s="110">
        <f>SUM(C88:C94)</f>
        <v>-4.2300000000000004</v>
      </c>
      <c r="D87" s="111"/>
      <c r="E87" s="111"/>
    </row>
    <row r="88" spans="1:5" x14ac:dyDescent="0.2">
      <c r="A88" s="109">
        <v>4392</v>
      </c>
      <c r="B88" s="106" t="s">
        <v>409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580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410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411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412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581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408</v>
      </c>
      <c r="C94" s="110">
        <v>-4.2300000000000004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644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413</v>
      </c>
      <c r="E98" s="103" t="s">
        <v>260</v>
      </c>
    </row>
    <row r="99" spans="1:5" x14ac:dyDescent="0.2">
      <c r="A99" s="109">
        <v>5000</v>
      </c>
      <c r="B99" s="106" t="s">
        <v>414</v>
      </c>
      <c r="C99" s="110">
        <f>C100+C128+C161+C171+C186+C219+C209</f>
        <v>12653119.790000003</v>
      </c>
      <c r="D99" s="112">
        <v>1</v>
      </c>
      <c r="E99" s="111"/>
    </row>
    <row r="100" spans="1:5" x14ac:dyDescent="0.2">
      <c r="A100" s="109">
        <v>5100</v>
      </c>
      <c r="B100" s="106" t="s">
        <v>415</v>
      </c>
      <c r="C100" s="110">
        <f>C101+C108+C118</f>
        <v>12618119.790000003</v>
      </c>
      <c r="D100" s="112">
        <f>C100/$C$99</f>
        <v>0.9972338837708894</v>
      </c>
      <c r="E100" s="111"/>
    </row>
    <row r="101" spans="1:5" x14ac:dyDescent="0.2">
      <c r="A101" s="109">
        <v>5110</v>
      </c>
      <c r="B101" s="106" t="s">
        <v>416</v>
      </c>
      <c r="C101" s="110">
        <f>SUM(C102:C107)</f>
        <v>4842160.7200000007</v>
      </c>
      <c r="D101" s="112">
        <f t="shared" ref="D101:D164" si="0">C101/$C$99</f>
        <v>0.38268512433011587</v>
      </c>
      <c r="E101" s="111"/>
    </row>
    <row r="102" spans="1:5" x14ac:dyDescent="0.2">
      <c r="A102" s="109">
        <v>5111</v>
      </c>
      <c r="B102" s="106" t="s">
        <v>417</v>
      </c>
      <c r="C102" s="110">
        <v>1189772.2</v>
      </c>
      <c r="D102" s="112">
        <f t="shared" si="0"/>
        <v>9.4029948324704807E-2</v>
      </c>
      <c r="E102" s="111"/>
    </row>
    <row r="103" spans="1:5" x14ac:dyDescent="0.2">
      <c r="A103" s="109">
        <v>5112</v>
      </c>
      <c r="B103" s="106" t="s">
        <v>418</v>
      </c>
      <c r="C103" s="110">
        <v>102217.45</v>
      </c>
      <c r="D103" s="112">
        <f t="shared" si="0"/>
        <v>8.0784384955230066E-3</v>
      </c>
      <c r="E103" s="111"/>
    </row>
    <row r="104" spans="1:5" x14ac:dyDescent="0.2">
      <c r="A104" s="109">
        <v>5113</v>
      </c>
      <c r="B104" s="106" t="s">
        <v>419</v>
      </c>
      <c r="C104" s="110">
        <v>1686165.09</v>
      </c>
      <c r="D104" s="112">
        <f t="shared" si="0"/>
        <v>0.13326081772596574</v>
      </c>
      <c r="E104" s="111"/>
    </row>
    <row r="105" spans="1:5" x14ac:dyDescent="0.2">
      <c r="A105" s="109">
        <v>5114</v>
      </c>
      <c r="B105" s="106" t="s">
        <v>420</v>
      </c>
      <c r="C105" s="110">
        <v>395480.18</v>
      </c>
      <c r="D105" s="112">
        <f t="shared" si="0"/>
        <v>3.1255546976845613E-2</v>
      </c>
      <c r="E105" s="111"/>
    </row>
    <row r="106" spans="1:5" x14ac:dyDescent="0.2">
      <c r="A106" s="109">
        <v>5115</v>
      </c>
      <c r="B106" s="106" t="s">
        <v>421</v>
      </c>
      <c r="C106" s="110">
        <v>1468525.8</v>
      </c>
      <c r="D106" s="112">
        <f t="shared" si="0"/>
        <v>0.11606037280707668</v>
      </c>
      <c r="E106" s="111"/>
    </row>
    <row r="107" spans="1:5" x14ac:dyDescent="0.2">
      <c r="A107" s="109">
        <v>5116</v>
      </c>
      <c r="B107" s="106" t="s">
        <v>422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423</v>
      </c>
      <c r="C108" s="110">
        <f>SUM(C109:C117)</f>
        <v>175713.26</v>
      </c>
      <c r="D108" s="112">
        <f t="shared" si="0"/>
        <v>1.3886951433026777E-2</v>
      </c>
      <c r="E108" s="111"/>
    </row>
    <row r="109" spans="1:5" x14ac:dyDescent="0.2">
      <c r="A109" s="109">
        <v>5121</v>
      </c>
      <c r="B109" s="106" t="s">
        <v>424</v>
      </c>
      <c r="C109" s="110">
        <v>120910.47</v>
      </c>
      <c r="D109" s="112">
        <f t="shared" si="0"/>
        <v>9.5557832381827131E-3</v>
      </c>
      <c r="E109" s="111"/>
    </row>
    <row r="110" spans="1:5" x14ac:dyDescent="0.2">
      <c r="A110" s="109">
        <v>5122</v>
      </c>
      <c r="B110" s="106" t="s">
        <v>425</v>
      </c>
      <c r="C110" s="110">
        <v>20499.27</v>
      </c>
      <c r="D110" s="112">
        <f t="shared" si="0"/>
        <v>1.620096098054881E-3</v>
      </c>
      <c r="E110" s="111"/>
    </row>
    <row r="111" spans="1:5" x14ac:dyDescent="0.2">
      <c r="A111" s="109">
        <v>5123</v>
      </c>
      <c r="B111" s="106" t="s">
        <v>426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427</v>
      </c>
      <c r="C112" s="110">
        <v>6218</v>
      </c>
      <c r="D112" s="112">
        <f t="shared" si="0"/>
        <v>4.9142030607456999E-4</v>
      </c>
      <c r="E112" s="111"/>
    </row>
    <row r="113" spans="1:5" x14ac:dyDescent="0.2">
      <c r="A113" s="109">
        <v>5125</v>
      </c>
      <c r="B113" s="106" t="s">
        <v>428</v>
      </c>
      <c r="C113" s="110">
        <v>0</v>
      </c>
      <c r="D113" s="112">
        <f t="shared" si="0"/>
        <v>0</v>
      </c>
      <c r="E113" s="111"/>
    </row>
    <row r="114" spans="1:5" x14ac:dyDescent="0.2">
      <c r="A114" s="109">
        <v>5126</v>
      </c>
      <c r="B114" s="106" t="s">
        <v>429</v>
      </c>
      <c r="C114" s="110">
        <v>20836.14</v>
      </c>
      <c r="D114" s="112">
        <f t="shared" si="0"/>
        <v>1.6467195716006096E-3</v>
      </c>
      <c r="E114" s="111"/>
    </row>
    <row r="115" spans="1:5" x14ac:dyDescent="0.2">
      <c r="A115" s="109">
        <v>5127</v>
      </c>
      <c r="B115" s="106" t="s">
        <v>430</v>
      </c>
      <c r="C115" s="110">
        <v>0</v>
      </c>
      <c r="D115" s="112">
        <f t="shared" si="0"/>
        <v>0</v>
      </c>
      <c r="E115" s="111"/>
    </row>
    <row r="116" spans="1:5" x14ac:dyDescent="0.2">
      <c r="A116" s="109">
        <v>5128</v>
      </c>
      <c r="B116" s="106" t="s">
        <v>431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432</v>
      </c>
      <c r="C117" s="110">
        <v>7249.38</v>
      </c>
      <c r="D117" s="112">
        <f t="shared" si="0"/>
        <v>5.7293221911400229E-4</v>
      </c>
      <c r="E117" s="111"/>
    </row>
    <row r="118" spans="1:5" x14ac:dyDescent="0.2">
      <c r="A118" s="109">
        <v>5130</v>
      </c>
      <c r="B118" s="106" t="s">
        <v>433</v>
      </c>
      <c r="C118" s="110">
        <f>SUM(C119:C127)</f>
        <v>7600245.8100000015</v>
      </c>
      <c r="D118" s="112">
        <f t="shared" si="0"/>
        <v>0.60066180800774671</v>
      </c>
      <c r="E118" s="111"/>
    </row>
    <row r="119" spans="1:5" x14ac:dyDescent="0.2">
      <c r="A119" s="109">
        <v>5131</v>
      </c>
      <c r="B119" s="106" t="s">
        <v>434</v>
      </c>
      <c r="C119" s="110">
        <v>21554.99</v>
      </c>
      <c r="D119" s="112">
        <f t="shared" si="0"/>
        <v>1.7035316473519293E-3</v>
      </c>
      <c r="E119" s="111"/>
    </row>
    <row r="120" spans="1:5" x14ac:dyDescent="0.2">
      <c r="A120" s="109">
        <v>5132</v>
      </c>
      <c r="B120" s="106" t="s">
        <v>435</v>
      </c>
      <c r="C120" s="110">
        <v>417361.99</v>
      </c>
      <c r="D120" s="112">
        <f t="shared" si="0"/>
        <v>3.2984907827226052E-2</v>
      </c>
      <c r="E120" s="111"/>
    </row>
    <row r="121" spans="1:5" x14ac:dyDescent="0.2">
      <c r="A121" s="109">
        <v>5133</v>
      </c>
      <c r="B121" s="106" t="s">
        <v>436</v>
      </c>
      <c r="C121" s="110">
        <v>6641406.6500000004</v>
      </c>
      <c r="D121" s="112">
        <f t="shared" si="0"/>
        <v>0.52488293481966619</v>
      </c>
      <c r="E121" s="111"/>
    </row>
    <row r="122" spans="1:5" x14ac:dyDescent="0.2">
      <c r="A122" s="109">
        <v>5134</v>
      </c>
      <c r="B122" s="106" t="s">
        <v>437</v>
      </c>
      <c r="C122" s="110">
        <v>3029.11</v>
      </c>
      <c r="D122" s="112">
        <f t="shared" si="0"/>
        <v>2.3939629516460932E-4</v>
      </c>
      <c r="E122" s="111"/>
    </row>
    <row r="123" spans="1:5" x14ac:dyDescent="0.2">
      <c r="A123" s="109">
        <v>5135</v>
      </c>
      <c r="B123" s="106" t="s">
        <v>438</v>
      </c>
      <c r="C123" s="110">
        <v>177565.12</v>
      </c>
      <c r="D123" s="112">
        <f t="shared" si="0"/>
        <v>1.4033307433027942E-2</v>
      </c>
      <c r="E123" s="111"/>
    </row>
    <row r="124" spans="1:5" x14ac:dyDescent="0.2">
      <c r="A124" s="109">
        <v>5136</v>
      </c>
      <c r="B124" s="106" t="s">
        <v>439</v>
      </c>
      <c r="C124" s="110">
        <v>14210</v>
      </c>
      <c r="D124" s="112">
        <f t="shared" si="0"/>
        <v>1.1230431890189192E-3</v>
      </c>
      <c r="E124" s="111"/>
    </row>
    <row r="125" spans="1:5" x14ac:dyDescent="0.2">
      <c r="A125" s="109">
        <v>5137</v>
      </c>
      <c r="B125" s="106" t="s">
        <v>440</v>
      </c>
      <c r="C125" s="110">
        <v>90212.47</v>
      </c>
      <c r="D125" s="112">
        <f t="shared" si="0"/>
        <v>7.1296622095759028E-3</v>
      </c>
      <c r="E125" s="111"/>
    </row>
    <row r="126" spans="1:5" x14ac:dyDescent="0.2">
      <c r="A126" s="109">
        <v>5138</v>
      </c>
      <c r="B126" s="106" t="s">
        <v>441</v>
      </c>
      <c r="C126" s="110">
        <v>137967.78</v>
      </c>
      <c r="D126" s="112">
        <f t="shared" si="0"/>
        <v>1.0903854724353318E-2</v>
      </c>
      <c r="E126" s="111"/>
    </row>
    <row r="127" spans="1:5" x14ac:dyDescent="0.2">
      <c r="A127" s="109">
        <v>5139</v>
      </c>
      <c r="B127" s="106" t="s">
        <v>442</v>
      </c>
      <c r="C127" s="110">
        <v>96937.7</v>
      </c>
      <c r="D127" s="112">
        <f t="shared" si="0"/>
        <v>7.6611698623616662E-3</v>
      </c>
      <c r="E127" s="111"/>
    </row>
    <row r="128" spans="1:5" x14ac:dyDescent="0.2">
      <c r="A128" s="109">
        <v>5200</v>
      </c>
      <c r="B128" s="106" t="s">
        <v>443</v>
      </c>
      <c r="C128" s="110">
        <f>C129+C132+C135+C138+C143+C147+C150+C152+C158</f>
        <v>35000</v>
      </c>
      <c r="D128" s="112">
        <f t="shared" si="0"/>
        <v>2.7661162291106383E-3</v>
      </c>
      <c r="E128" s="111"/>
    </row>
    <row r="129" spans="1:5" x14ac:dyDescent="0.2">
      <c r="A129" s="109">
        <v>5210</v>
      </c>
      <c r="B129" s="106" t="s">
        <v>444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445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446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447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448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449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394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450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451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395</v>
      </c>
      <c r="C138" s="110">
        <f>SUM(C139:C142)</f>
        <v>35000</v>
      </c>
      <c r="D138" s="112">
        <f t="shared" si="0"/>
        <v>2.7661162291106383E-3</v>
      </c>
      <c r="E138" s="111"/>
    </row>
    <row r="139" spans="1:5" x14ac:dyDescent="0.2">
      <c r="A139" s="109">
        <v>5241</v>
      </c>
      <c r="B139" s="106" t="s">
        <v>452</v>
      </c>
      <c r="C139" s="110">
        <v>35000</v>
      </c>
      <c r="D139" s="112">
        <f t="shared" si="0"/>
        <v>2.7661162291106383E-3</v>
      </c>
      <c r="E139" s="111"/>
    </row>
    <row r="140" spans="1:5" x14ac:dyDescent="0.2">
      <c r="A140" s="109">
        <v>5242</v>
      </c>
      <c r="B140" s="106" t="s">
        <v>453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454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455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396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456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457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458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459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460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461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462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463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464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465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466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467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468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469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470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471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472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473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389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474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475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390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476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477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391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478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479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480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481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482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483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484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485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486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487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488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489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490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490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491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492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493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494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495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496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497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498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499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500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501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502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503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504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505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506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507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508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509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510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511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511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512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512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513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514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515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516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582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518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411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519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583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520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521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522</v>
      </c>
      <c r="C221" s="110">
        <v>0</v>
      </c>
      <c r="D221" s="112">
        <f t="shared" si="1"/>
        <v>0</v>
      </c>
      <c r="E221" s="111"/>
    </row>
    <row r="230" spans="2:4" x14ac:dyDescent="0.2">
      <c r="B230" s="196" t="s">
        <v>653</v>
      </c>
      <c r="C230" s="195" t="s">
        <v>655</v>
      </c>
      <c r="D230" s="195"/>
    </row>
    <row r="231" spans="2:4" x14ac:dyDescent="0.2">
      <c r="B231" s="197" t="s">
        <v>654</v>
      </c>
      <c r="C231" s="194" t="s">
        <v>656</v>
      </c>
      <c r="D231" s="194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30:D230"/>
    <mergeCell ref="C231:D231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33" sqref="C33:D34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523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651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390</v>
      </c>
      <c r="C8" s="89">
        <v>1134007.81</v>
      </c>
    </row>
    <row r="9" spans="1:5" x14ac:dyDescent="0.2">
      <c r="A9" s="88">
        <v>3120</v>
      </c>
      <c r="B9" s="84" t="s">
        <v>524</v>
      </c>
      <c r="C9" s="89">
        <v>0</v>
      </c>
    </row>
    <row r="10" spans="1:5" x14ac:dyDescent="0.2">
      <c r="A10" s="88">
        <v>3130</v>
      </c>
      <c r="B10" s="84" t="s">
        <v>525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526</v>
      </c>
      <c r="E13" s="87"/>
    </row>
    <row r="14" spans="1:5" x14ac:dyDescent="0.2">
      <c r="A14" s="88">
        <v>3210</v>
      </c>
      <c r="B14" s="84" t="s">
        <v>527</v>
      </c>
      <c r="C14" s="89">
        <v>3289911.88</v>
      </c>
    </row>
    <row r="15" spans="1:5" x14ac:dyDescent="0.2">
      <c r="A15" s="88">
        <v>3220</v>
      </c>
      <c r="B15" s="84" t="s">
        <v>528</v>
      </c>
      <c r="C15" s="89">
        <v>0</v>
      </c>
    </row>
    <row r="16" spans="1:5" x14ac:dyDescent="0.2">
      <c r="A16" s="88">
        <v>3230</v>
      </c>
      <c r="B16" s="84" t="s">
        <v>529</v>
      </c>
      <c r="C16" s="89">
        <f>SUM(C17:C20)</f>
        <v>0</v>
      </c>
    </row>
    <row r="17" spans="1:3" x14ac:dyDescent="0.2">
      <c r="A17" s="88">
        <v>3231</v>
      </c>
      <c r="B17" s="84" t="s">
        <v>530</v>
      </c>
      <c r="C17" s="89">
        <v>0</v>
      </c>
    </row>
    <row r="18" spans="1:3" x14ac:dyDescent="0.2">
      <c r="A18" s="88">
        <v>3232</v>
      </c>
      <c r="B18" s="84" t="s">
        <v>531</v>
      </c>
      <c r="C18" s="89">
        <v>0</v>
      </c>
    </row>
    <row r="19" spans="1:3" x14ac:dyDescent="0.2">
      <c r="A19" s="88">
        <v>3233</v>
      </c>
      <c r="B19" s="84" t="s">
        <v>532</v>
      </c>
      <c r="C19" s="89">
        <v>0</v>
      </c>
    </row>
    <row r="20" spans="1:3" x14ac:dyDescent="0.2">
      <c r="A20" s="88">
        <v>3239</v>
      </c>
      <c r="B20" s="84" t="s">
        <v>533</v>
      </c>
      <c r="C20" s="89">
        <v>0</v>
      </c>
    </row>
    <row r="21" spans="1:3" x14ac:dyDescent="0.2">
      <c r="A21" s="88">
        <v>3240</v>
      </c>
      <c r="B21" s="84" t="s">
        <v>534</v>
      </c>
      <c r="C21" s="89">
        <f>SUM(C22:C24)</f>
        <v>0</v>
      </c>
    </row>
    <row r="22" spans="1:3" x14ac:dyDescent="0.2">
      <c r="A22" s="88">
        <v>3241</v>
      </c>
      <c r="B22" s="84" t="s">
        <v>535</v>
      </c>
      <c r="C22" s="89">
        <v>0</v>
      </c>
    </row>
    <row r="23" spans="1:3" x14ac:dyDescent="0.2">
      <c r="A23" s="88">
        <v>3242</v>
      </c>
      <c r="B23" s="84" t="s">
        <v>536</v>
      </c>
      <c r="C23" s="89">
        <v>0</v>
      </c>
    </row>
    <row r="24" spans="1:3" x14ac:dyDescent="0.2">
      <c r="A24" s="88">
        <v>3243</v>
      </c>
      <c r="B24" s="84" t="s">
        <v>537</v>
      </c>
      <c r="C24" s="89">
        <v>0</v>
      </c>
    </row>
    <row r="25" spans="1:3" x14ac:dyDescent="0.2">
      <c r="A25" s="88">
        <v>3250</v>
      </c>
      <c r="B25" s="84" t="s">
        <v>538</v>
      </c>
      <c r="C25" s="89">
        <f>SUM(C26:C27)</f>
        <v>0</v>
      </c>
    </row>
    <row r="26" spans="1:3" x14ac:dyDescent="0.2">
      <c r="A26" s="88">
        <v>3251</v>
      </c>
      <c r="B26" s="84" t="s">
        <v>539</v>
      </c>
      <c r="C26" s="89">
        <v>0</v>
      </c>
    </row>
    <row r="27" spans="1:3" x14ac:dyDescent="0.2">
      <c r="A27" s="88">
        <v>3252</v>
      </c>
      <c r="B27" s="84" t="s">
        <v>540</v>
      </c>
      <c r="C27" s="89">
        <v>0</v>
      </c>
    </row>
    <row r="33" spans="2:4" x14ac:dyDescent="0.2">
      <c r="B33" s="196" t="s">
        <v>653</v>
      </c>
      <c r="C33" s="195" t="s">
        <v>655</v>
      </c>
      <c r="D33" s="195"/>
    </row>
    <row r="34" spans="2:4" ht="22.5" x14ac:dyDescent="0.2">
      <c r="B34" s="197" t="s">
        <v>654</v>
      </c>
      <c r="C34" s="194" t="s">
        <v>656</v>
      </c>
      <c r="D34" s="194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3:D33"/>
    <mergeCell ref="C34:D3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opLeftCell="A42" zoomScaleNormal="100" workbookViewId="0">
      <selection activeCell="C89" sqref="C89:D90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541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651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542</v>
      </c>
      <c r="C8" s="89">
        <v>0</v>
      </c>
      <c r="D8" s="89">
        <v>0</v>
      </c>
    </row>
    <row r="9" spans="1:5" x14ac:dyDescent="0.2">
      <c r="A9" s="88">
        <v>1112</v>
      </c>
      <c r="B9" s="84" t="s">
        <v>543</v>
      </c>
      <c r="C9" s="89">
        <v>3828472.63</v>
      </c>
      <c r="D9" s="89">
        <v>877134.22</v>
      </c>
    </row>
    <row r="10" spans="1:5" x14ac:dyDescent="0.2">
      <c r="A10" s="88">
        <v>1113</v>
      </c>
      <c r="B10" s="84" t="s">
        <v>544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545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546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547</v>
      </c>
      <c r="C15" s="89">
        <f>SUM(C8:C14)</f>
        <v>3828472.63</v>
      </c>
      <c r="D15" s="89">
        <f>SUM(D8:D14)</f>
        <v>877134.22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548</v>
      </c>
      <c r="E19" s="87" t="s">
        <v>227</v>
      </c>
    </row>
    <row r="20" spans="1:5" x14ac:dyDescent="0.2">
      <c r="A20" s="88">
        <v>1230</v>
      </c>
      <c r="B20" s="84" t="s">
        <v>283</v>
      </c>
      <c r="C20" s="89">
        <f>SUM(C21:C27)</f>
        <v>0</v>
      </c>
    </row>
    <row r="21" spans="1:5" x14ac:dyDescent="0.2">
      <c r="A21" s="88">
        <v>1231</v>
      </c>
      <c r="B21" s="84" t="s">
        <v>284</v>
      </c>
      <c r="C21" s="89">
        <v>0</v>
      </c>
    </row>
    <row r="22" spans="1:5" x14ac:dyDescent="0.2">
      <c r="A22" s="88">
        <v>1232</v>
      </c>
      <c r="B22" s="84" t="s">
        <v>285</v>
      </c>
      <c r="C22" s="89">
        <v>0</v>
      </c>
    </row>
    <row r="23" spans="1:5" x14ac:dyDescent="0.2">
      <c r="A23" s="88">
        <v>1233</v>
      </c>
      <c r="B23" s="84" t="s">
        <v>286</v>
      </c>
      <c r="C23" s="89">
        <v>0</v>
      </c>
    </row>
    <row r="24" spans="1:5" x14ac:dyDescent="0.2">
      <c r="A24" s="88">
        <v>1234</v>
      </c>
      <c r="B24" s="84" t="s">
        <v>287</v>
      </c>
      <c r="C24" s="89">
        <v>0</v>
      </c>
    </row>
    <row r="25" spans="1:5" x14ac:dyDescent="0.2">
      <c r="A25" s="88">
        <v>1235</v>
      </c>
      <c r="B25" s="84" t="s">
        <v>288</v>
      </c>
      <c r="C25" s="89">
        <v>0</v>
      </c>
    </row>
    <row r="26" spans="1:5" x14ac:dyDescent="0.2">
      <c r="A26" s="88">
        <v>1236</v>
      </c>
      <c r="B26" s="84" t="s">
        <v>289</v>
      </c>
      <c r="C26" s="89">
        <v>0</v>
      </c>
    </row>
    <row r="27" spans="1:5" x14ac:dyDescent="0.2">
      <c r="A27" s="88">
        <v>1239</v>
      </c>
      <c r="B27" s="84" t="s">
        <v>290</v>
      </c>
      <c r="C27" s="89">
        <v>0</v>
      </c>
    </row>
    <row r="28" spans="1:5" x14ac:dyDescent="0.2">
      <c r="A28" s="88">
        <v>1240</v>
      </c>
      <c r="B28" s="84" t="s">
        <v>291</v>
      </c>
      <c r="C28" s="89">
        <f>SUM(C29:C36)</f>
        <v>711147.23</v>
      </c>
    </row>
    <row r="29" spans="1:5" x14ac:dyDescent="0.2">
      <c r="A29" s="88">
        <v>1241</v>
      </c>
      <c r="B29" s="84" t="s">
        <v>292</v>
      </c>
      <c r="C29" s="89">
        <v>666729.27</v>
      </c>
    </row>
    <row r="30" spans="1:5" x14ac:dyDescent="0.2">
      <c r="A30" s="88">
        <v>1242</v>
      </c>
      <c r="B30" s="84" t="s">
        <v>293</v>
      </c>
      <c r="C30" s="89">
        <v>32417.96</v>
      </c>
    </row>
    <row r="31" spans="1:5" x14ac:dyDescent="0.2">
      <c r="A31" s="88">
        <v>1243</v>
      </c>
      <c r="B31" s="84" t="s">
        <v>294</v>
      </c>
      <c r="C31" s="89">
        <v>0</v>
      </c>
    </row>
    <row r="32" spans="1:5" x14ac:dyDescent="0.2">
      <c r="A32" s="88">
        <v>1244</v>
      </c>
      <c r="B32" s="84" t="s">
        <v>295</v>
      </c>
      <c r="C32" s="89">
        <v>0</v>
      </c>
    </row>
    <row r="33" spans="1:5" x14ac:dyDescent="0.2">
      <c r="A33" s="88">
        <v>1245</v>
      </c>
      <c r="B33" s="84" t="s">
        <v>296</v>
      </c>
      <c r="C33" s="89">
        <v>0</v>
      </c>
    </row>
    <row r="34" spans="1:5" x14ac:dyDescent="0.2">
      <c r="A34" s="88">
        <v>1246</v>
      </c>
      <c r="B34" s="84" t="s">
        <v>297</v>
      </c>
      <c r="C34" s="89">
        <v>12000</v>
      </c>
    </row>
    <row r="35" spans="1:5" x14ac:dyDescent="0.2">
      <c r="A35" s="88">
        <v>1247</v>
      </c>
      <c r="B35" s="84" t="s">
        <v>298</v>
      </c>
      <c r="C35" s="89">
        <v>0</v>
      </c>
    </row>
    <row r="36" spans="1:5" x14ac:dyDescent="0.2">
      <c r="A36" s="88">
        <v>1248</v>
      </c>
      <c r="B36" s="84" t="s">
        <v>299</v>
      </c>
      <c r="C36" s="89">
        <v>0</v>
      </c>
    </row>
    <row r="37" spans="1:5" x14ac:dyDescent="0.2">
      <c r="A37" s="88">
        <v>1250</v>
      </c>
      <c r="B37" s="84" t="s">
        <v>301</v>
      </c>
      <c r="C37" s="89">
        <f>SUM(C38:C42)</f>
        <v>0</v>
      </c>
    </row>
    <row r="38" spans="1:5" x14ac:dyDescent="0.2">
      <c r="A38" s="88">
        <v>1251</v>
      </c>
      <c r="B38" s="84" t="s">
        <v>302</v>
      </c>
      <c r="C38" s="89">
        <v>0</v>
      </c>
    </row>
    <row r="39" spans="1:5" x14ac:dyDescent="0.2">
      <c r="A39" s="88">
        <v>1252</v>
      </c>
      <c r="B39" s="84" t="s">
        <v>303</v>
      </c>
      <c r="C39" s="89">
        <v>0</v>
      </c>
    </row>
    <row r="40" spans="1:5" x14ac:dyDescent="0.2">
      <c r="A40" s="88">
        <v>1253</v>
      </c>
      <c r="B40" s="84" t="s">
        <v>304</v>
      </c>
      <c r="C40" s="89">
        <v>0</v>
      </c>
    </row>
    <row r="41" spans="1:5" x14ac:dyDescent="0.2">
      <c r="A41" s="88">
        <v>1254</v>
      </c>
      <c r="B41" s="84" t="s">
        <v>305</v>
      </c>
      <c r="C41" s="89">
        <v>0</v>
      </c>
    </row>
    <row r="42" spans="1:5" x14ac:dyDescent="0.2">
      <c r="A42" s="88">
        <v>1259</v>
      </c>
      <c r="B42" s="84" t="s">
        <v>306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494</v>
      </c>
      <c r="C46" s="89">
        <f>C47+C56+C59+C65+C67+C69</f>
        <v>81057.09</v>
      </c>
      <c r="D46" s="89">
        <f>D47+D56+D59+D65+D67+D69</f>
        <v>0</v>
      </c>
    </row>
    <row r="47" spans="1:5" x14ac:dyDescent="0.2">
      <c r="A47" s="88">
        <v>5510</v>
      </c>
      <c r="B47" s="84" t="s">
        <v>495</v>
      </c>
      <c r="C47" s="89">
        <f>SUM(C48:C55)</f>
        <v>81057.09</v>
      </c>
      <c r="D47" s="89">
        <f>SUM(D48:D55)</f>
        <v>0</v>
      </c>
    </row>
    <row r="48" spans="1:5" x14ac:dyDescent="0.2">
      <c r="A48" s="88">
        <v>5511</v>
      </c>
      <c r="B48" s="84" t="s">
        <v>496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497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498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499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500</v>
      </c>
      <c r="C52" s="89">
        <v>81057.09</v>
      </c>
      <c r="D52" s="89">
        <v>0</v>
      </c>
    </row>
    <row r="53" spans="1:4" x14ac:dyDescent="0.2">
      <c r="A53" s="88">
        <v>5516</v>
      </c>
      <c r="B53" s="84" t="s">
        <v>501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502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503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504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505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506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507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508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509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510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511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511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512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512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513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514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515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516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517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518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411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519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520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521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522</v>
      </c>
      <c r="C80" s="89">
        <v>0</v>
      </c>
      <c r="D80" s="89">
        <v>0</v>
      </c>
    </row>
    <row r="89" spans="2:4" x14ac:dyDescent="0.2">
      <c r="B89" s="196" t="s">
        <v>653</v>
      </c>
      <c r="C89" s="195" t="s">
        <v>655</v>
      </c>
      <c r="D89" s="195"/>
    </row>
    <row r="90" spans="2:4" x14ac:dyDescent="0.2">
      <c r="B90" s="197" t="s">
        <v>654</v>
      </c>
      <c r="C90" s="194" t="s">
        <v>656</v>
      </c>
      <c r="D90" s="194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89:D89"/>
    <mergeCell ref="C90:D90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Joel Jasso</cp:lastModifiedBy>
  <cp:lastPrinted>2020-01-30T00:17:43Z</cp:lastPrinted>
  <dcterms:created xsi:type="dcterms:W3CDTF">2012-12-11T20:36:24Z</dcterms:created>
  <dcterms:modified xsi:type="dcterms:W3CDTF">2020-01-30T00:18:21Z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